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28" yWindow="65428" windowWidth="23256" windowHeight="12456" tabRatio="934" activeTab="1"/>
  </bookViews>
  <sheets>
    <sheet name="ENC. SOCIAIS" sheetId="48" r:id="rId1"/>
    <sheet name="ORÇ" sheetId="1" r:id="rId2"/>
    <sheet name="CFF " sheetId="14" r:id="rId3"/>
    <sheet name="BDI" sheetId="7" r:id="rId4"/>
    <sheet name="CPU" sheetId="45" r:id="rId5"/>
    <sheet name="CPU 2" sheetId="49" r:id="rId6"/>
    <sheet name="DADOS DE ENTRADA" sheetId="46" r:id="rId7"/>
    <sheet name="1. Adm Local" sheetId="5" r:id="rId8"/>
    <sheet name="2. Serv Preliminares" sheetId="6" r:id="rId9"/>
    <sheet name="3. Tapa buraco" sheetId="47" r:id="rId10"/>
    <sheet name="4. Recapeamento" sheetId="41" r:id="rId11"/>
    <sheet name="6. Sinalização" sheetId="4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s" localSheetId="11">#REF!</definedName>
    <definedName name="\s">#REF!</definedName>
    <definedName name="__wal1" localSheetId="11">#REF!</definedName>
    <definedName name="__wal1">#REF!</definedName>
    <definedName name="__wal10" localSheetId="11">#REF!</definedName>
    <definedName name="__wal10">#REF!</definedName>
    <definedName name="__wal11" localSheetId="11">#REF!</definedName>
    <definedName name="__wal11">#REF!</definedName>
    <definedName name="__wal12" localSheetId="11">#REF!</definedName>
    <definedName name="__wal12">#REF!</definedName>
    <definedName name="__wal13" localSheetId="11">#REF!</definedName>
    <definedName name="__wal13">#REF!</definedName>
    <definedName name="__wal14" localSheetId="11">#REF!</definedName>
    <definedName name="__wal14">#REF!</definedName>
    <definedName name="__wal15" localSheetId="11">#REF!</definedName>
    <definedName name="__wal15">#REF!</definedName>
    <definedName name="__wal16" localSheetId="11">#REF!</definedName>
    <definedName name="__wal16">#REF!</definedName>
    <definedName name="__wal2" localSheetId="11">#REF!</definedName>
    <definedName name="__wal2">#REF!</definedName>
    <definedName name="__wal3" localSheetId="11">#REF!</definedName>
    <definedName name="__wal3">#REF!</definedName>
    <definedName name="__wal5" localSheetId="11">#REF!</definedName>
    <definedName name="__wal5">#REF!</definedName>
    <definedName name="__wal6" localSheetId="11">#REF!</definedName>
    <definedName name="__wal6">#REF!</definedName>
    <definedName name="__wal7" localSheetId="11">#REF!</definedName>
    <definedName name="__wal7">#REF!</definedName>
    <definedName name="__wal9" localSheetId="11">#REF!</definedName>
    <definedName name="__wal9">#REF!</definedName>
    <definedName name="_BD2" localSheetId="11">#REF!</definedName>
    <definedName name="_BD2">#REF!</definedName>
    <definedName name="_Fill" localSheetId="11" hidden="1">#REF!</definedName>
    <definedName name="_Fill" hidden="1">#REF!</definedName>
    <definedName name="_Key1" localSheetId="11" hidden="1">#REF!</definedName>
    <definedName name="_Key1" hidden="1">#REF!</definedName>
    <definedName name="_Order1" hidden="1">255</definedName>
    <definedName name="_Sort" localSheetId="11" hidden="1">#REF!</definedName>
    <definedName name="_Sort" hidden="1">#REF!</definedName>
    <definedName name="_wal1" localSheetId="11">#REF!</definedName>
    <definedName name="_wal1">#REF!</definedName>
    <definedName name="_wal10" localSheetId="11">#REF!</definedName>
    <definedName name="_wal10">#REF!</definedName>
    <definedName name="_wal11" localSheetId="11">#REF!</definedName>
    <definedName name="_wal11">#REF!</definedName>
    <definedName name="_wal12" localSheetId="11">#REF!</definedName>
    <definedName name="_wal12">#REF!</definedName>
    <definedName name="_wal13" localSheetId="11">#REF!</definedName>
    <definedName name="_wal13">#REF!</definedName>
    <definedName name="_wal14" localSheetId="11">#REF!</definedName>
    <definedName name="_wal14">#REF!</definedName>
    <definedName name="_wal15" localSheetId="11">#REF!</definedName>
    <definedName name="_wal15">#REF!</definedName>
    <definedName name="_wal16" localSheetId="11">#REF!</definedName>
    <definedName name="_wal16">#REF!</definedName>
    <definedName name="_wal2" localSheetId="11">#REF!</definedName>
    <definedName name="_wal2">#REF!</definedName>
    <definedName name="_wal3" localSheetId="11">#REF!</definedName>
    <definedName name="_wal3">#REF!</definedName>
    <definedName name="_wal5" localSheetId="11">#REF!</definedName>
    <definedName name="_wal5">#REF!</definedName>
    <definedName name="_wal6" localSheetId="11">#REF!</definedName>
    <definedName name="_wal6">#REF!</definedName>
    <definedName name="_wal7" localSheetId="11">#REF!</definedName>
    <definedName name="_wal7">#REF!</definedName>
    <definedName name="_wal8" localSheetId="11">#REF!</definedName>
    <definedName name="_wal8">#REF!</definedName>
    <definedName name="_wal9" localSheetId="11">#REF!</definedName>
    <definedName name="_wal9">#REF!</definedName>
    <definedName name="abc" localSheetId="11">#REF!</definedName>
    <definedName name="abc">#REF!</definedName>
    <definedName name="Acomp" localSheetId="11">#REF!</definedName>
    <definedName name="Acomp">#REF!</definedName>
    <definedName name="agua" localSheetId="11">#REF!</definedName>
    <definedName name="agua">#REF!</definedName>
    <definedName name="_xlnm.Print_Area" localSheetId="7">'1. Adm Local'!$A$1:$J$25</definedName>
    <definedName name="_xlnm.Print_Area" localSheetId="8">'2. Serv Preliminares'!$A$1:$I$19</definedName>
    <definedName name="_xlnm.Print_Area" localSheetId="9">'3. Tapa buraco'!$A$1:$L$45</definedName>
    <definedName name="_xlnm.Print_Area" localSheetId="10">'4. Recapeamento'!$A$1:$I$140</definedName>
    <definedName name="_xlnm.Print_Area" localSheetId="11">'6. Sinalização'!$A$1:$I$123</definedName>
    <definedName name="_xlnm.Print_Area" localSheetId="3">'BDI'!$A$1:$I$63</definedName>
    <definedName name="_xlnm.Print_Area" localSheetId="2">'CFF '!$A$1:$J$28</definedName>
    <definedName name="_xlnm.Print_Area" localSheetId="4">'CPU'!$A$1:$J$177</definedName>
    <definedName name="_xlnm.Print_Area" localSheetId="6">'DADOS DE ENTRADA'!$A$1:$M$34</definedName>
    <definedName name="_xlnm.Print_Area" localSheetId="0">'ENC. SOCIAIS'!$A$1:$N$47</definedName>
    <definedName name="_xlnm.Print_Area" localSheetId="1">'ORÇ'!$A$1:$J$34</definedName>
    <definedName name="AREIA">#REF!</definedName>
    <definedName name="B" localSheetId="11">#REF!</definedName>
    <definedName name="B">#REF!</definedName>
    <definedName name="BANCO">#REF!</definedName>
    <definedName name="BANCO_8">#REF!</definedName>
    <definedName name="Banco_dados_IM" localSheetId="11">#REF!</definedName>
    <definedName name="Banco_dados_IM">#REF!</definedName>
    <definedName name="bbcla" localSheetId="11">#REF!</definedName>
    <definedName name="bbcla">#REF!</definedName>
    <definedName name="Bloco1" localSheetId="11">#REF!</definedName>
    <definedName name="Bloco1">#REF!</definedName>
    <definedName name="Bloco1.2" localSheetId="11">#REF!</definedName>
    <definedName name="Bloco1.2">#REF!</definedName>
    <definedName name="Bloco1.3" localSheetId="11">#REF!</definedName>
    <definedName name="Bloco1.3">#REF!</definedName>
    <definedName name="Bloco10" localSheetId="11">#REF!</definedName>
    <definedName name="Bloco10">#REF!</definedName>
    <definedName name="Bloco11" localSheetId="11">#REF!</definedName>
    <definedName name="Bloco11">#REF!</definedName>
    <definedName name="Bloco12" localSheetId="11">#REF!</definedName>
    <definedName name="Bloco12">#REF!</definedName>
    <definedName name="Bloco13" localSheetId="11">#REF!</definedName>
    <definedName name="Bloco13">#REF!</definedName>
    <definedName name="Bloco14" localSheetId="11">#REF!</definedName>
    <definedName name="Bloco14">#REF!</definedName>
    <definedName name="Bloco15" localSheetId="11">#REF!</definedName>
    <definedName name="Bloco15">#REF!</definedName>
    <definedName name="Bloco16" localSheetId="11">#REF!</definedName>
    <definedName name="Bloco16">#REF!</definedName>
    <definedName name="Bloco17" localSheetId="11">#REF!</definedName>
    <definedName name="Bloco17">#REF!</definedName>
    <definedName name="Bloco18" localSheetId="11">#REF!</definedName>
    <definedName name="Bloco18">#REF!</definedName>
    <definedName name="Bloco19" localSheetId="11">#REF!</definedName>
    <definedName name="Bloco19">#REF!</definedName>
    <definedName name="Bloco2" localSheetId="11">#REF!</definedName>
    <definedName name="Bloco2">#REF!</definedName>
    <definedName name="Bloco20" localSheetId="11">#REF!</definedName>
    <definedName name="Bloco20">#REF!</definedName>
    <definedName name="Bloco203" localSheetId="11">#REF!</definedName>
    <definedName name="Bloco203">#REF!</definedName>
    <definedName name="Bloco21" localSheetId="11">#REF!</definedName>
    <definedName name="Bloco21">#REF!</definedName>
    <definedName name="Bloco22" localSheetId="11">#REF!</definedName>
    <definedName name="Bloco22">#REF!</definedName>
    <definedName name="Bloco23" localSheetId="11">#REF!</definedName>
    <definedName name="Bloco23">#REF!</definedName>
    <definedName name="Bloco24" localSheetId="11">#REF!</definedName>
    <definedName name="Bloco24">#REF!</definedName>
    <definedName name="Bloco25" localSheetId="11">#REF!</definedName>
    <definedName name="Bloco25">#REF!</definedName>
    <definedName name="Bloco3" localSheetId="11">#REF!</definedName>
    <definedName name="Bloco3">#REF!</definedName>
    <definedName name="Bloco4" localSheetId="11">#REF!</definedName>
    <definedName name="Bloco4">#REF!</definedName>
    <definedName name="Bloco5" localSheetId="11">#REF!</definedName>
    <definedName name="Bloco5">#REF!</definedName>
    <definedName name="Bloco6" localSheetId="11">#REF!</definedName>
    <definedName name="Bloco6">#REF!</definedName>
    <definedName name="Bloco7" localSheetId="11">#REF!</definedName>
    <definedName name="Bloco7">#REF!</definedName>
    <definedName name="Bloco8" localSheetId="11">#REF!</definedName>
    <definedName name="Bloco8">#REF!</definedName>
    <definedName name="Bloco9" localSheetId="11">#REF!</definedName>
    <definedName name="Bloco9">#REF!</definedName>
    <definedName name="BRITA">#REF!</definedName>
    <definedName name="Cat" localSheetId="11">#REF!</definedName>
    <definedName name="Cat">#REF!</definedName>
    <definedName name="CIMENTO">#REF!</definedName>
    <definedName name="COD_ATRIUM" localSheetId="11">#REF!</definedName>
    <definedName name="COD_ATRIUM">#REF!</definedName>
    <definedName name="COD_SINAPI" localSheetId="11">#REF!</definedName>
    <definedName name="COD_SINAPI">#REF!</definedName>
    <definedName name="COMPOSIÇÃO" localSheetId="11">#REF!</definedName>
    <definedName name="COMPOSIÇÃO">#REF!</definedName>
    <definedName name="CONSTRUÇÕES_E_COMÉRCIO" localSheetId="11">#REF!</definedName>
    <definedName name="CONSTRUÇÕES_E_COMÉRCIO">#REF!</definedName>
    <definedName name="CONTRATO">'[2]contrato'!$C$4:$H$411</definedName>
    <definedName name="dados" localSheetId="11">#REF!</definedName>
    <definedName name="dados">#REF!</definedName>
    <definedName name="dados10" localSheetId="11">#REF!</definedName>
    <definedName name="dados10">#REF!</definedName>
    <definedName name="dados2" localSheetId="11">#REF!</definedName>
    <definedName name="dados2">#REF!</definedName>
    <definedName name="dados3" localSheetId="11">#REF!</definedName>
    <definedName name="dados3">#REF!</definedName>
    <definedName name="dados5" localSheetId="11">#REF!</definedName>
    <definedName name="dados5">#REF!</definedName>
    <definedName name="DADOS6" localSheetId="11">#REF!</definedName>
    <definedName name="DADOS6">#REF!</definedName>
    <definedName name="dadosadutora">'[3]Drenagem'!$D$4:$R$469</definedName>
    <definedName name="dadosesgoto">'[3]Drenagem'!$D$5:$R$408</definedName>
    <definedName name="DNOCS">'[4]BASE2007-DNOCS'!$A$1:$E$1017</definedName>
    <definedName name="DRENAGEM">#REF!</definedName>
    <definedName name="EDER" localSheetId="11">#REF!</definedName>
    <definedName name="EDER">#REF!</definedName>
    <definedName name="FERRO">#REF!</definedName>
    <definedName name="HHJ" localSheetId="11">#REF!</definedName>
    <definedName name="HHJ">#REF!</definedName>
    <definedName name="INSUMOS" localSheetId="11">#REF!</definedName>
    <definedName name="INSUMOS">#REF!</definedName>
    <definedName name="JR_PAGE_ANCHOR_0_1">#REF!</definedName>
    <definedName name="JTJ" localSheetId="11">#REF!</definedName>
    <definedName name="JTJ">#REF!</definedName>
    <definedName name="K1geral" localSheetId="11">#REF!</definedName>
    <definedName name="K1geral">#REF!</definedName>
    <definedName name="lista" localSheetId="11">#REF!</definedName>
    <definedName name="lista">#REF!</definedName>
    <definedName name="lista2" localSheetId="11">#REF!</definedName>
    <definedName name="lista2">#REF!</definedName>
    <definedName name="MADEIRA">#REF!</definedName>
    <definedName name="PEDRA">#REF!</definedName>
    <definedName name="planuilha" localSheetId="11">#REF!</definedName>
    <definedName name="planuilha">#REF!</definedName>
    <definedName name="RESVALORES" localSheetId="11">#REF!</definedName>
    <definedName name="RESVALORES">#REF!</definedName>
    <definedName name="SEINFRA_SERV_NOV08">'[6]SEINFRA_NOV08'!$B$13:$F$4526</definedName>
    <definedName name="SEINFRA_SERV_NOV08_1">'[6]SEINFRA_NOV08'!$B$13:$F$4526</definedName>
    <definedName name="SELO">#REF!</definedName>
    <definedName name="tab">'[7]mobilização PESSOL 26-6'!$K$124:$L$126</definedName>
    <definedName name="tab_8">#REF!</definedName>
    <definedName name="tabeqto">'[7]mobilização EQTO 26-6'!$M$16:$N$35</definedName>
    <definedName name="tabeqto_8">'[8]mobilização EQTO 26_6'!$M$16:$N$35</definedName>
    <definedName name="TABLE_10_2">#REF!</definedName>
    <definedName name="TABLE_2">#REF!</definedName>
    <definedName name="TABLE_2_2">#REF!</definedName>
    <definedName name="TABLE_3_2">#REF!</definedName>
    <definedName name="TABLE_4_2">#REF!</definedName>
    <definedName name="TABLE_5_2">#REF!</definedName>
    <definedName name="TABLE_6_2">#REF!</definedName>
    <definedName name="TABLE_7_2">#REF!</definedName>
    <definedName name="TABLE_8_2">#REF!</definedName>
    <definedName name="TABLE_9_2">#REF!</definedName>
    <definedName name="TUBO">#REF!</definedName>
    <definedName name="VIGASBALDRAMES">'[9]001-VIG_FUND-AGO2000'!$B$13:$IV$8135</definedName>
    <definedName name="Wal" localSheetId="11">#REF!</definedName>
    <definedName name="Wal">#REF!</definedName>
    <definedName name="walt4" localSheetId="11">#REF!</definedName>
    <definedName name="walt4">#REF!</definedName>
    <definedName name="_xlnm.Print_Titles" localSheetId="0">'ENC. SOCIAIS'!$4:$8</definedName>
    <definedName name="_xlnm.Print_Titles" localSheetId="1">'ORÇ'!$2:$8</definedName>
    <definedName name="_xlnm.Print_Titles" localSheetId="6">'DADOS DE ENTRADA'!$1:$6</definedName>
    <definedName name="_xlnm.Print_Titles" localSheetId="7">'1. Adm Local'!$2:$7</definedName>
    <definedName name="_xlnm.Print_Titles" localSheetId="8">'2. Serv Preliminares'!$2:$7</definedName>
    <definedName name="_xlnm.Print_Titles" localSheetId="9">'3. Tapa buraco'!$2:$7</definedName>
    <definedName name="_xlnm.Print_Titles" localSheetId="10">'4. Recapeamento'!$2:$7</definedName>
    <definedName name="_xlnm.Print_Titles" localSheetId="11">'6. Sinalização'!$2:$7</definedName>
  </definedNames>
  <calcPr calcId="181029"/>
  <extLst/>
</workbook>
</file>

<file path=xl/sharedStrings.xml><?xml version="1.0" encoding="utf-8"?>
<sst xmlns="http://schemas.openxmlformats.org/spreadsheetml/2006/main" count="1533" uniqueCount="734">
  <si>
    <t>SINAPI</t>
  </si>
  <si>
    <t>m²</t>
  </si>
  <si>
    <t>m</t>
  </si>
  <si>
    <t>m³</t>
  </si>
  <si>
    <t>ADMINISTRAÇÃO LOCAL</t>
  </si>
  <si>
    <t>1.1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</si>
  <si>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</si>
  <si>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</si>
  <si>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</si>
  <si>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</si>
  <si>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</si>
  <si>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</si>
  <si>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</si>
  <si>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</si>
  <si>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</si>
  <si>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</si>
  <si>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</si>
  <si>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</si>
  <si>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</si>
  <si>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</si>
  <si>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</si>
  <si>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</si>
  <si>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Total Impostos =</t>
  </si>
  <si>
    <t>Fórmula para o cálculo de BDI</t>
  </si>
  <si>
    <t>Notas: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</si>
  <si>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</si>
  <si>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</si>
  <si>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Obs. Adequado ao Acordão 2622/2013 do TCU</t>
  </si>
  <si>
    <t>ENCARREGADO GERAL COM ENCARGOS COMPLEMENTARES</t>
  </si>
  <si>
    <t>VALOR TOTAL</t>
  </si>
  <si>
    <t>CODIGO</t>
  </si>
  <si>
    <t>Discriminação</t>
  </si>
  <si>
    <t>Unid.</t>
  </si>
  <si>
    <t>R$ Unit.S/BDI</t>
  </si>
  <si>
    <t>R$ Unit.C/BDI</t>
  </si>
  <si>
    <t>TOTAL C/ BDI R$</t>
  </si>
  <si>
    <t>H</t>
  </si>
  <si>
    <t>2.1</t>
  </si>
  <si>
    <t>CÓDIGO</t>
  </si>
  <si>
    <t>DESCRIÇÃO</t>
  </si>
  <si>
    <t>CPRB</t>
  </si>
  <si>
    <t>%</t>
  </si>
  <si>
    <t>Quant.</t>
  </si>
  <si>
    <t>SERVIÇOS PRELIMINARES</t>
  </si>
  <si>
    <t>TOTAL</t>
  </si>
  <si>
    <t>ITEM</t>
  </si>
  <si>
    <t>1º MÊS</t>
  </si>
  <si>
    <t>2º MÊS</t>
  </si>
  <si>
    <t>3º MÊS</t>
  </si>
  <si>
    <t>15 dias</t>
  </si>
  <si>
    <t xml:space="preserve">SINALIZAÇÃO </t>
  </si>
  <si>
    <t>TOTAL DO MÊS</t>
  </si>
  <si>
    <t>PERCENTUAL SIMPLES (%)</t>
  </si>
  <si>
    <t>ACUMULADO NO MÊS (R$)</t>
  </si>
  <si>
    <t>PERCENTUAL ACUMULADO</t>
  </si>
  <si>
    <t>SINALIZAÇÃO HORIZONTAL</t>
  </si>
  <si>
    <t>BDI (%):</t>
  </si>
  <si>
    <t xml:space="preserve">REPASSE </t>
  </si>
  <si>
    <t>CP</t>
  </si>
  <si>
    <t>h/dia</t>
  </si>
  <si>
    <t>x</t>
  </si>
  <si>
    <t>RECURSO TOTAL</t>
  </si>
  <si>
    <t>FONTE</t>
  </si>
  <si>
    <t>REFERÊNCIA</t>
  </si>
  <si>
    <t>PROPONENTE:</t>
  </si>
  <si>
    <t>ENDEREÇO OBRA:</t>
  </si>
  <si>
    <t>OBJETO:</t>
  </si>
  <si>
    <t>un</t>
  </si>
  <si>
    <t>UNIDADE</t>
  </si>
  <si>
    <t>Bairro</t>
  </si>
  <si>
    <t>CRONOGRAMA FÍSICO-FINANCEIRO</t>
  </si>
  <si>
    <t>1) Alíquota de ISS é determinada pela “Relação de Serviços”  do município onde se prestará o serviço.</t>
  </si>
  <si>
    <t>RECAPEAMENTO COM CBUQ (e=3,00cm)</t>
  </si>
  <si>
    <t>TxKm</t>
  </si>
  <si>
    <t>V=</t>
  </si>
  <si>
    <t>A=</t>
  </si>
  <si>
    <t>4.1</t>
  </si>
  <si>
    <t>3.1</t>
  </si>
  <si>
    <t>RECAPEAMENTO</t>
  </si>
  <si>
    <t>SERVIÇOS  INICIAIS</t>
  </si>
  <si>
    <t>3.2</t>
  </si>
  <si>
    <t>FRESAGEM DE PAVIMENTO ASFÁLTICO (PROFUNDIDADE ATÉ 5,0 CM) - EXCLUSIVE TRANSPORTE. AF_11/2019</t>
  </si>
  <si>
    <t>EXECUÇÃO DE PAVIMENTO COM APLICAÇÃO DE CONCRETO ASFÁLTICO, CAMADA DE ROLAMENTO - EXCLUSIVE CARGA E TRANSPORTE. AF_11/2019</t>
  </si>
  <si>
    <t>TRANSPORTE COM CAMINHÃO TANQUE DE TRANSPORTE DE MATERIAL ASFÁLTICO DE 20000 L, EM VIA URBANA PAVIMENTADA, DMT ATÉ 30KM (UNIDADE: TXKM). AF_07/2020</t>
  </si>
  <si>
    <t>Txkm</t>
  </si>
  <si>
    <t>PINTURA DE EIXO VIÁRIO SOBRE ASFALTO COM TINTA RETRORREFLETIVA A BASE DE RESINA ACRÍLICA COM MICROESFERAS DE VIDRO, APLICAÇÃO MECÂNICA COM DEMARCADORA AUTOPROPELIDA. AF_05/2021</t>
  </si>
  <si>
    <t>EXECUÇÃO DE PINTURA DE LIGAÇÃO COM EMULSÃO ASFÁLTICA RR-2C. AF_11/2019</t>
  </si>
  <si>
    <t>MUNICÍPIO:</t>
  </si>
  <si>
    <t>REFERÊNCIA:</t>
  </si>
  <si>
    <t>RESPONSÁVEL TÉCNICO:</t>
  </si>
  <si>
    <t>REGISTRO PROFISSIONAL:</t>
  </si>
  <si>
    <t xml:space="preserve">MEMÓRIA DE CÁLCULO </t>
  </si>
  <si>
    <t>4)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</si>
  <si>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 xml:space="preserve">COMPOSIÇÕES DE PREÇO UNITÁRIO </t>
  </si>
  <si>
    <t>COEFICIENTE</t>
  </si>
  <si>
    <t>CPU 01</t>
  </si>
  <si>
    <t>UNIDADE:</t>
  </si>
  <si>
    <t>un.</t>
  </si>
  <si>
    <t>ENGENHEIRO CIVIL JUNIOR COM ENCARGOS COMPLEMENTARES</t>
  </si>
  <si>
    <t>CUSTO UNIT. S/ BDI</t>
  </si>
  <si>
    <t>CUSTO TOTAL S/ BDI</t>
  </si>
  <si>
    <t>H=</t>
  </si>
  <si>
    <t>dia/mês</t>
  </si>
  <si>
    <t>duração da obra</t>
  </si>
  <si>
    <t>=</t>
  </si>
  <si>
    <t xml:space="preserve">obs.: </t>
  </si>
  <si>
    <t>cálculo acima se refere aos quantitativos usados na CPU 01</t>
  </si>
  <si>
    <t>comprimento (m)</t>
  </si>
  <si>
    <t>altura (m)</t>
  </si>
  <si>
    <t>quant.</t>
  </si>
  <si>
    <t>Identificação da via</t>
  </si>
  <si>
    <t>Comprimento (m)</t>
  </si>
  <si>
    <t>Largura (m)</t>
  </si>
  <si>
    <t>Área (m²)</t>
  </si>
  <si>
    <t>Espessura de recapeamento (m)</t>
  </si>
  <si>
    <t>Espessura (m)</t>
  </si>
  <si>
    <t>Volume (m³)</t>
  </si>
  <si>
    <t>T=</t>
  </si>
  <si>
    <t xml:space="preserve">Vol. Total (m³)  </t>
  </si>
  <si>
    <t>massa específica (T/m³)</t>
  </si>
  <si>
    <t>Massa total (T)</t>
  </si>
  <si>
    <t>M=</t>
  </si>
  <si>
    <t>Distância até o bota-fora (km)</t>
  </si>
  <si>
    <t>Momento de transporte (Txkm)</t>
  </si>
  <si>
    <t>obs.:</t>
  </si>
  <si>
    <t>A taxa de aplicação de emulsão diluída é da ordem de 0,8 l/m² a 1,0 l/m²</t>
  </si>
  <si>
    <t>Película asfáltica adesiva sobre a superfície banhada de ordem de 0,300gr a 400gr/ m²</t>
  </si>
  <si>
    <t>obs 2.:</t>
  </si>
  <si>
    <t>Área de pintura de ligação (m²)</t>
  </si>
  <si>
    <t>Massa/área (T/m²)</t>
  </si>
  <si>
    <t>massa (T)</t>
  </si>
  <si>
    <t>distância do fornecedor até a obra (km)</t>
  </si>
  <si>
    <t>Volume de CBUQ (m³)</t>
  </si>
  <si>
    <t>Massa específica (T/m³)</t>
  </si>
  <si>
    <t>Quant de faixas</t>
  </si>
  <si>
    <t>Comprimento por rua (m)</t>
  </si>
  <si>
    <t>C=</t>
  </si>
  <si>
    <t>DADOS DAS VIAS</t>
  </si>
  <si>
    <t>DISTÂNCIAS DE TRANSPORTE</t>
  </si>
  <si>
    <t>Distância da obra até o fornecedor de massa asfáltica (km)</t>
  </si>
  <si>
    <t>Distância da obra até o bota-fora (km)</t>
  </si>
  <si>
    <t>Quant. De profissionais</t>
  </si>
  <si>
    <t>Placa de obra em lona com plotagem de gráfica</t>
  </si>
  <si>
    <t xml:space="preserve"> COMPOSIÇÃO BDI - DESONERADO</t>
  </si>
  <si>
    <t>Coordenadas</t>
  </si>
  <si>
    <t>Latitude (P1)</t>
  </si>
  <si>
    <t>Latitude (P2)</t>
  </si>
  <si>
    <t>Longitude (P1)</t>
  </si>
  <si>
    <t>Longitude (P2)</t>
  </si>
  <si>
    <t>TAPA-BURACO</t>
  </si>
  <si>
    <t>4.2</t>
  </si>
  <si>
    <t>5.1</t>
  </si>
  <si>
    <t>5.2</t>
  </si>
  <si>
    <t>SINALIZAÇÃO VERTICAL</t>
  </si>
  <si>
    <t>EXECUÇÃO DE TAPA BURACO COM APLICAÇÃO DE CONCRETO ASFÁLTICO (AQUISIÇÃO EM USINA) E PINTURA DE LIGAÇÃO. AF_12/2020</t>
  </si>
  <si>
    <t xml:space="preserve">SICRO </t>
  </si>
  <si>
    <t>SINAPI-I</t>
  </si>
  <si>
    <t>und</t>
  </si>
  <si>
    <t>VIAS A SEREM RECAPEADAS</t>
  </si>
  <si>
    <t>Área de tapa-buraco (m²)</t>
  </si>
  <si>
    <t xml:space="preserve"> (%) </t>
  </si>
  <si>
    <t>Espessura da camada (m)</t>
  </si>
  <si>
    <t>+</t>
  </si>
  <si>
    <t>CPU 02</t>
  </si>
  <si>
    <t>SICRO</t>
  </si>
  <si>
    <t>11609</t>
  </si>
  <si>
    <t>SOLUCAO ASFALTICA ELASTOMERICA PARA IMPRIMACAO, APLICACAO A FRIO</t>
  </si>
  <si>
    <t>L</t>
  </si>
  <si>
    <t>IMPRIMAÇÃO COM SOLUCAO ASFALTICA ELASTOMERICA</t>
  </si>
  <si>
    <t xml:space="preserve">Imprimação com asfalto diluído </t>
  </si>
  <si>
    <t>RUAS RECAPEADAS</t>
  </si>
  <si>
    <t>Placa de regulamentação em aço D = 0,60 m - película retrorrefletiva tipo I + SI - fornecimento e implantação</t>
  </si>
  <si>
    <t xml:space="preserve">Placa de regulamentação em aço, R1 lado 0,248 m - película retrorrefletiva tipo I + SI - fornecimento e implantação </t>
  </si>
  <si>
    <t>Suporte metálico galvanizado para placa de advertência ou regulamentação - lado ou diâmetro de 0,60 m - fornecimento e
implantação</t>
  </si>
  <si>
    <t>Quant de placas</t>
  </si>
  <si>
    <t>Q=</t>
  </si>
  <si>
    <t>Placa de advertência em aço, lado de 0,60 m - película retrorrefletiva tipo I + SI - fornecimento e implantação</t>
  </si>
  <si>
    <t>S=</t>
  </si>
  <si>
    <t>Placas de regulamentação D=0,60</t>
  </si>
  <si>
    <t>Placas R1</t>
  </si>
  <si>
    <t>Placas de advertência</t>
  </si>
  <si>
    <t>PLANILHA DE ORÇAMENTÁRIA - NÃO DESONERADA</t>
  </si>
  <si>
    <t>REPASSE</t>
  </si>
  <si>
    <t>ADMINISTRAÇÃO LOCAL (ENGENHEIRO CIVIL E ENCARREGADO GERAL)</t>
  </si>
  <si>
    <t>m³xkm</t>
  </si>
  <si>
    <t>TRANSPORTE COM CAMINHÃO BASCULANTE DE 6 M³, EM VIA URBANA PAVIMENTADA, DMT ATÉ 30 KM (UNIDADE: TXKM). AF_07/2020</t>
  </si>
  <si>
    <t>102332</t>
  </si>
  <si>
    <t>ABAETETUBA/PA</t>
  </si>
  <si>
    <t>RECAPEAMENTO DE VIAS URBANAS NO MUNICÍPIO DE ABAETETUBA - PARÁ</t>
  </si>
  <si>
    <t>BAIRROS DO MUNICÍPIO DE ABAETETUBA</t>
  </si>
  <si>
    <t>AV. SÃO PAULO</t>
  </si>
  <si>
    <t>AV. BARÃO DO RIO BRANCO</t>
  </si>
  <si>
    <t xml:space="preserve"> RUA MAGNO DE ARAÚJO</t>
  </si>
  <si>
    <t>TV. ACRE</t>
  </si>
  <si>
    <t>AV. ESPÍRITO SANTO</t>
  </si>
  <si>
    <t>RUA LAURO SODRÉ</t>
  </si>
  <si>
    <t>TV. ARISTIDES REIS E SILVA</t>
  </si>
  <si>
    <t>RUA JOSÉ GONÇALVES</t>
  </si>
  <si>
    <t>RUA D. PEDRO I</t>
  </si>
  <si>
    <t>RUA 01 DE MAIO</t>
  </si>
  <si>
    <t>RUA PADRE PFEL</t>
  </si>
  <si>
    <t>RUA 07 DE SETEMBRO</t>
  </si>
  <si>
    <t>RUA HAROLDO ARAÚJO</t>
  </si>
  <si>
    <t>AV. HILDO TAVARES</t>
  </si>
  <si>
    <t>TV. BIBIANO CARDOSO</t>
  </si>
  <si>
    <t>RAMAL MANOEL DE ABREU (ACESSO UFPA)</t>
  </si>
  <si>
    <t>TV. JOAO DE DEUS</t>
  </si>
  <si>
    <t>TV. ABÍLIO SOUZA</t>
  </si>
  <si>
    <t>Aviação/ São Lourenço/ Francilândia</t>
  </si>
  <si>
    <t>Algodoal/ Centro/ São José/ São João</t>
  </si>
  <si>
    <t>Francilândia</t>
  </si>
  <si>
    <t>São Lourenço/ Centro</t>
  </si>
  <si>
    <t>São José/ São Lourenço/ Aviação</t>
  </si>
  <si>
    <t>São Lorenço/ Aviação</t>
  </si>
  <si>
    <t>Centro/ São Lourenço</t>
  </si>
  <si>
    <t>São Lourenço</t>
  </si>
  <si>
    <t>Aviação</t>
  </si>
  <si>
    <t>São Sebastião</t>
  </si>
  <si>
    <t>Cristo/ Mutirão</t>
  </si>
  <si>
    <t>Cristo</t>
  </si>
  <si>
    <t>Trecho</t>
  </si>
  <si>
    <t>Av. D. Pedro II</t>
  </si>
  <si>
    <t>Final</t>
  </si>
  <si>
    <t>São João</t>
  </si>
  <si>
    <t>Algodoal</t>
  </si>
  <si>
    <t>Av. Pedro Rodrigues</t>
  </si>
  <si>
    <t>Av. D. Pedro I</t>
  </si>
  <si>
    <t>Rua Manoel Raposo</t>
  </si>
  <si>
    <t>Ramal da Angélica</t>
  </si>
  <si>
    <t>Tv. Acre</t>
  </si>
  <si>
    <t>Rio Jarumã</t>
  </si>
  <si>
    <t>Tv. Alípio Gomes</t>
  </si>
  <si>
    <t>Riua Neldo Melo</t>
  </si>
  <si>
    <t>Rua Siqueira Mendes</t>
  </si>
  <si>
    <t>Rua Nova 05</t>
  </si>
  <si>
    <t>Rua 1 de Maio</t>
  </si>
  <si>
    <t>Bacabeira</t>
  </si>
  <si>
    <t>D. Pedro I</t>
  </si>
  <si>
    <t>Tv. Aristides</t>
  </si>
  <si>
    <t>D. Pedro II</t>
  </si>
  <si>
    <t>Rod. Dr João Miranda</t>
  </si>
  <si>
    <t>Rua Joaquim Mendes Contente</t>
  </si>
  <si>
    <t>Rua Mario Felgueiras</t>
  </si>
  <si>
    <t>Av. Brig. Eduardo Gomes</t>
  </si>
  <si>
    <t>Av. Jarumã</t>
  </si>
  <si>
    <t>Av. São Paulo</t>
  </si>
  <si>
    <t>Tv. Raimundo Pontes</t>
  </si>
  <si>
    <t>Rua da Fé</t>
  </si>
  <si>
    <t>Rua Dr. Fco Leite Lopes</t>
  </si>
  <si>
    <t xml:space="preserve">  1°43'31.00"S</t>
  </si>
  <si>
    <t xml:space="preserve">  1°42'59.91"S</t>
  </si>
  <si>
    <t>48°52'47.15"O</t>
  </si>
  <si>
    <t xml:space="preserve"> 48°52'21.54"O</t>
  </si>
  <si>
    <t xml:space="preserve">  1°42'44.72"S</t>
  </si>
  <si>
    <t xml:space="preserve">  1°44'15.94"S</t>
  </si>
  <si>
    <t xml:space="preserve"> 48°53'8.07"O</t>
  </si>
  <si>
    <t xml:space="preserve"> 48°53'14.67"O</t>
  </si>
  <si>
    <t xml:space="preserve"> 1°43'31.53"S</t>
  </si>
  <si>
    <t xml:space="preserve">  1°42'59.89"S</t>
  </si>
  <si>
    <t xml:space="preserve"> 48°53'5.37"O</t>
  </si>
  <si>
    <t xml:space="preserve"> 48°52'56.59"O</t>
  </si>
  <si>
    <t xml:space="preserve">  1°42'58.04"S</t>
  </si>
  <si>
    <t xml:space="preserve">  1°42'48.45"S</t>
  </si>
  <si>
    <t xml:space="preserve"> 48°52'47.81"O</t>
  </si>
  <si>
    <t xml:space="preserve"> 48°52'26.21"O</t>
  </si>
  <si>
    <t xml:space="preserve">  1°42'49.67"S</t>
  </si>
  <si>
    <t xml:space="preserve">  1°42'25.63"S</t>
  </si>
  <si>
    <t xml:space="preserve"> 48°52'26.17"O</t>
  </si>
  <si>
    <t xml:space="preserve"> 48°52'35.60"O</t>
  </si>
  <si>
    <t xml:space="preserve">  1°43'41.12"S</t>
  </si>
  <si>
    <t xml:space="preserve">  1°42'51.15"S</t>
  </si>
  <si>
    <t xml:space="preserve"> 48°53'13.32"O</t>
  </si>
  <si>
    <t xml:space="preserve"> 48°53'2.33"O</t>
  </si>
  <si>
    <t xml:space="preserve">  1°43'4.89"S</t>
  </si>
  <si>
    <t xml:space="preserve">  1°43'19.30"S</t>
  </si>
  <si>
    <t xml:space="preserve"> 48°53'19.25"O</t>
  </si>
  <si>
    <t xml:space="preserve"> 48°52'30.84"O</t>
  </si>
  <si>
    <t xml:space="preserve">  1°42'59.82"S</t>
  </si>
  <si>
    <t xml:space="preserve">  1°43'20.97"S</t>
  </si>
  <si>
    <t xml:space="preserve"> 48°53'18.02"O</t>
  </si>
  <si>
    <t xml:space="preserve"> 48°52'21.71"O</t>
  </si>
  <si>
    <t xml:space="preserve">  1°42'59.94"S</t>
  </si>
  <si>
    <t xml:space="preserve">  1°43'14.32"S</t>
  </si>
  <si>
    <t xml:space="preserve"> 48°52'54.75"O</t>
  </si>
  <si>
    <t>48°52'17.71"O</t>
  </si>
  <si>
    <t xml:space="preserve">  1°43'32.62"S</t>
  </si>
  <si>
    <t xml:space="preserve"> 48°52'59.48"O</t>
  </si>
  <si>
    <t xml:space="preserve">  1°43'0.41"S</t>
  </si>
  <si>
    <t xml:space="preserve">  1°43'11.16"S</t>
  </si>
  <si>
    <t xml:space="preserve"> 48°52'51.36"O</t>
  </si>
  <si>
    <t xml:space="preserve"> 48°52'53.60"O</t>
  </si>
  <si>
    <t xml:space="preserve">  1°43'29.23"S</t>
  </si>
  <si>
    <t xml:space="preserve">  1°43'2.04"S</t>
  </si>
  <si>
    <t xml:space="preserve"> 48°52'53.27"O</t>
  </si>
  <si>
    <t xml:space="preserve"> 48°52'40.93"O</t>
  </si>
  <si>
    <t xml:space="preserve">  1°43'32.37"S</t>
  </si>
  <si>
    <t xml:space="preserve">  1°43'7.02"S</t>
  </si>
  <si>
    <t xml:space="preserve"> 48°52'44.76"O</t>
  </si>
  <si>
    <t xml:space="preserve"> 48°52'25.14"O</t>
  </si>
  <si>
    <t xml:space="preserve">  1°43'49.36"S</t>
  </si>
  <si>
    <t xml:space="preserve"> 1°44'12.16"S</t>
  </si>
  <si>
    <t xml:space="preserve"> 48°52'17.79"O</t>
  </si>
  <si>
    <t xml:space="preserve"> 48°52'30.20"O</t>
  </si>
  <si>
    <t xml:space="preserve">  1°43'46.40"S</t>
  </si>
  <si>
    <t xml:space="preserve">  1°44'6.25"S</t>
  </si>
  <si>
    <t xml:space="preserve"> 48°53'1.64"O</t>
  </si>
  <si>
    <t xml:space="preserve"> 48°52'34.13"O</t>
  </si>
  <si>
    <t xml:space="preserve">  1°43'33.40"S</t>
  </si>
  <si>
    <t xml:space="preserve">  1°43'29.34"S</t>
  </si>
  <si>
    <t xml:space="preserve"> 48°52'25.17"O</t>
  </si>
  <si>
    <t xml:space="preserve"> 48°51'41.88"O</t>
  </si>
  <si>
    <t xml:space="preserve">  1°43'21.11"S</t>
  </si>
  <si>
    <t xml:space="preserve">  1°43'30.21"S</t>
  </si>
  <si>
    <t xml:space="preserve"> 48°52'36.88"O</t>
  </si>
  <si>
    <t xml:space="preserve"> 48°52'20.37"O</t>
  </si>
  <si>
    <t xml:space="preserve"> 1°43'53.80"S</t>
  </si>
  <si>
    <t xml:space="preserve">  1°43'43.37"S</t>
  </si>
  <si>
    <t xml:space="preserve"> 48°52'9.00"O</t>
  </si>
  <si>
    <t xml:space="preserve"> 48°51'56.89"O</t>
  </si>
  <si>
    <t>5.1.1</t>
  </si>
  <si>
    <t>5.2.1</t>
  </si>
  <si>
    <t>5.2.2</t>
  </si>
  <si>
    <t>5.2.3</t>
  </si>
  <si>
    <t>5.2.4</t>
  </si>
  <si>
    <t>trajeto de Barcarena até Abaetetuba</t>
  </si>
  <si>
    <t>4.1.1</t>
  </si>
  <si>
    <t>4.1.2</t>
  </si>
  <si>
    <t>4.2.1</t>
  </si>
  <si>
    <t>4.2.2</t>
  </si>
  <si>
    <t>4.2.3</t>
  </si>
  <si>
    <t>4.2.4</t>
  </si>
  <si>
    <t>Coordenada do bota-fora</t>
  </si>
  <si>
    <t>1º44'42"S; 48º51'47"W</t>
  </si>
  <si>
    <t>PREGO DE ACO POLIDO COM CABECA 17 X 27 (2 1/2 X 11)</t>
  </si>
  <si>
    <t>PLACA DE OBRA (PARA CONSTRUCAO CIVIL) EM CHAPA GALVANIZADA *N. 22*, ADESIVADA, DE *2,4 X 1,2* M (SEM POSTES PARA FIXACAO)</t>
  </si>
  <si>
    <t>PINTURA IMUNIZANTE PARA MADEIRA, 2 DEMÃOS. AF_01/2021</t>
  </si>
  <si>
    <t>CARPINTEIRO DE FORMAS COM ENCARGOS COMPLEMENTARES</t>
  </si>
  <si>
    <t>SARRAFO *2,5 X 10* CM EM PINUS, MISTA OU EQUIVALENTE DA REGIAO - BRUTA</t>
  </si>
  <si>
    <t>SERVENTE COM ENCARGOS COMPLEMENTARES</t>
  </si>
  <si>
    <t>M2</t>
  </si>
  <si>
    <t xml:space="preserve">KG  </t>
  </si>
  <si>
    <t xml:space="preserve">M2 </t>
  </si>
  <si>
    <t>M</t>
  </si>
  <si>
    <t>CPU 03</t>
  </si>
  <si>
    <t>SINAPI MARÇO/2022 - SICRO JANEIRO/2022</t>
  </si>
  <si>
    <t>ENCARGOS SOCIAIS SOBRE A MÃO DE OBRA</t>
  </si>
  <si>
    <t>COM DESONERAÇÃO</t>
  </si>
  <si>
    <t>SEM DESONERAÇÃO</t>
  </si>
  <si>
    <t>HORISTA (%)</t>
  </si>
  <si>
    <t>MENSALIS 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</si>
  <si>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</si>
  <si>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</si>
  <si>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</si>
  <si>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</si>
  <si>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</si>
  <si>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</si>
  <si>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</si>
  <si>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</si>
  <si>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</si>
  <si>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</si>
  <si>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</si>
  <si>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</si>
  <si>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</si>
  <si>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</si>
  <si>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</si>
  <si>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</si>
  <si>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</si>
  <si>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</si>
  <si>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</si>
  <si>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</si>
  <si>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</si>
  <si>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</si>
  <si>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</si>
  <si>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</si>
  <si>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</si>
  <si>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</si>
  <si>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</si>
  <si>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</si>
  <si>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</si>
  <si>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</si>
  <si>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</si>
  <si>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</si>
  <si>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</si>
  <si>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</si>
  <si>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</si>
  <si>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</si>
  <si>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</si>
  <si>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</si>
  <si>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</si>
  <si>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</si>
  <si>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</si>
  <si>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</si>
  <si>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</si>
  <si>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</si>
  <si>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</si>
  <si>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</si>
  <si>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</si>
  <si>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</si>
  <si>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</si>
  <si>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</si>
  <si>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</si>
  <si>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</si>
  <si>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</si>
  <si>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</si>
  <si>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</si>
  <si>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</si>
  <si>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</si>
  <si>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</si>
  <si>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</si>
  <si>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</si>
  <si>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</si>
  <si>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</si>
  <si>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</si>
  <si>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Composição SINAPI - 102096</t>
  </si>
  <si>
    <t>Código</t>
  </si>
  <si>
    <t xml:space="preserve"> 102096 </t>
  </si>
  <si>
    <t>Descrição</t>
  </si>
  <si>
    <t>Data</t>
  </si>
  <si>
    <t xml:space="preserve"> 03/2022 </t>
  </si>
  <si>
    <t>Estado</t>
  </si>
  <si>
    <t>Pará</t>
  </si>
  <si>
    <t>Tipo</t>
  </si>
  <si>
    <t>PAVI - PAVIMENTAÇÃO</t>
  </si>
  <si>
    <t>Unidade</t>
  </si>
  <si>
    <t>Valor sem Desoneração</t>
  </si>
  <si>
    <t>Valor com Desoneração</t>
  </si>
  <si>
    <t>codigo</t>
  </si>
  <si>
    <t>Coeficiente</t>
  </si>
  <si>
    <t xml:space="preserve"> 88316 </t>
  </si>
  <si>
    <t>SEDI - SERVIÇOS DIVERSOS</t>
  </si>
  <si>
    <t>18,80</t>
  </si>
  <si>
    <t>17,09</t>
  </si>
  <si>
    <t>14,1263</t>
  </si>
  <si>
    <t xml:space="preserve"> 91277 </t>
  </si>
  <si>
    <t>PLACA VIBRATÓRIA REVERSÍVEL COM MOTOR 4 TEMPOS A GASOLINA, FORÇA CENTRÍFUGA DE 25 KN (2500 KGF), POTÊNCIA 5,5 CV - CHP DIURNO. AF_08/2015</t>
  </si>
  <si>
    <t>CHOR - CUSTOS HORÁRIOS DE MÁQUINAS E EQUIPAMENTOS</t>
  </si>
  <si>
    <t>CHP</t>
  </si>
  <si>
    <t>11,64</t>
  </si>
  <si>
    <t>0,444</t>
  </si>
  <si>
    <t xml:space="preserve"> 91278 </t>
  </si>
  <si>
    <t>PLACA VIBRATÓRIA REVERSÍVEL COM MOTOR 4 TEMPOS A GASOLINA, FORÇA CENTRÍFUGA DE 25 KN (2500 KGF), POTÊNCIA 5,5 CV - CHI DIURNO. AF_08/2015</t>
  </si>
  <si>
    <t>CHI</t>
  </si>
  <si>
    <t>0,61</t>
  </si>
  <si>
    <t>3,0876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</si>
  <si>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</si>
  <si>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</si>
  <si>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>12,39</t>
  </si>
  <si>
    <t>1,2706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</si>
  <si>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</si>
  <si>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</si>
  <si>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>0,92</t>
  </si>
  <si>
    <t>2,2609</t>
  </si>
  <si>
    <t>I</t>
  </si>
  <si>
    <t xml:space="preserve"> 00001518 </t>
  </si>
  <si>
    <t>CONCRETO BETUMINOSO USINADO A QUENTE (CBUQ) PARA PAVIMENTACAO ASFALTICA, PADRAO DNIT, FAIXA C, COM CAP 50/70 - AQUISICAO POSTO USINA</t>
  </si>
  <si>
    <t>Material</t>
  </si>
  <si>
    <t>T</t>
  </si>
  <si>
    <t>2,5548</t>
  </si>
  <si>
    <t xml:space="preserve"> 00041903 </t>
  </si>
  <si>
    <t>EMULSAO ASFALTICA CATIONICA RR-2C PARA USO EM PAVIMENTACAO ASFALTICA (COLETADO CAIXA NA ANP ACRESCIDO DE ICMS)</t>
  </si>
  <si>
    <t>KG</t>
  </si>
  <si>
    <t>4,25</t>
  </si>
  <si>
    <t>9,0</t>
  </si>
  <si>
    <t>Composição SINAPI - 102332</t>
  </si>
  <si>
    <t xml:space="preserve"> 102332 </t>
  </si>
  <si>
    <t>TRAN - TRANSPORTES, CARGAS E DESCARGAS</t>
  </si>
  <si>
    <t>TXKM</t>
  </si>
  <si>
    <t xml:space="preserve"> 92242 </t>
  </si>
  <si>
    <t>CAMINHÃO DE TRANSPORTE DE MATERIAL ASFÁLTICO 20.000 L, COM CAVALO MECÂNICO DE CAPACIDADE MÁXIMA DE TRAÇÃO COMBINADO DE 45.000 KG, POTÊNCIA 330 CV, INCLUSIVE TANQUE DE ASFALTO COM MAÇARICO - CHP DIURNO. AF_12/2015</t>
  </si>
  <si>
    <t>421,50</t>
  </si>
  <si>
    <t>418,66</t>
  </si>
  <si>
    <t>0,0042</t>
  </si>
  <si>
    <t xml:space="preserve"> 92243 </t>
  </si>
  <si>
    <t>CAMINHÃO DE TRANSPORTE DE MATERIAL ASFÁLTICO 20.000 L, COM CAVALO MECÂNICO DE CAPACIDADE MÁXIMA DE TRAÇÃO COMBINADO DE 45.000 KG, POTÊNCIA 330 CV, INCLUSIVE TANQUE DE ASFALTO COM MAÇARICO - CHI DIURNO. AF_12/2015</t>
  </si>
  <si>
    <t>64,99</t>
  </si>
  <si>
    <t>62,15</t>
  </si>
  <si>
    <t>0,0018</t>
  </si>
  <si>
    <t>Composição SINAPI - 96001</t>
  </si>
  <si>
    <t xml:space="preserve"> 96001 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</si>
  <si>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</si>
  <si>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</si>
  <si>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>205,46</t>
  </si>
  <si>
    <t>203,46</t>
  </si>
  <si>
    <t>0,0034</t>
  </si>
  <si>
    <t xml:space="preserve"> 6259 </t>
  </si>
  <si>
    <t>CAMINHÃO PIPA 6.000 L, PESO BRUTO TOTAL 13.000 KG, DISTÂNCIA ENTRE EIXOS 4,80 M, POTÊNCIA 189 CV INCLUSIVE TANQUE DE AÇO PARA TRANSPORTE DE ÁGUA, CAPACIDADE 6 M3 - CHP DIURNO. AF_06/2014</t>
  </si>
  <si>
    <t>252,93</t>
  </si>
  <si>
    <t>250,80</t>
  </si>
  <si>
    <t>0,0006</t>
  </si>
  <si>
    <t>0,0207</t>
  </si>
  <si>
    <t xml:space="preserve"> 89234 </t>
  </si>
  <si>
    <t>FRESADORA DE ASFALTO A FRIO SOBRE RODAS, LARGURA FRESAGEM DE 1,0 M, POTÊNCIA 208 HP - CHP DIURNO. AF_11/2014</t>
  </si>
  <si>
    <t>609,71</t>
  </si>
  <si>
    <t>607,22</t>
  </si>
  <si>
    <t xml:space="preserve"> 89235 </t>
  </si>
  <si>
    <t>FRESADORA DE ASFALTO A FRIO SOBRE RODAS, LARGURA FRESAGEM DE 1,0 M, POTÊNCIA 208 HP - CHI DIURNO. AF_11/2014</t>
  </si>
  <si>
    <t>181,51</t>
  </si>
  <si>
    <t>179,02</t>
  </si>
  <si>
    <t>0,0069</t>
  </si>
  <si>
    <t xml:space="preserve"> 96156 </t>
  </si>
  <si>
    <t>MINICARREGADEIRA SOBRE RODAS POTENCIA 47HP CAPACIDADE OPERACAO 646 KG, COM VASSOURA MECÂNICA ACOPLADA - CHI DIURNO. AF_03/2017</t>
  </si>
  <si>
    <t>49,18</t>
  </si>
  <si>
    <t>46,96</t>
  </si>
  <si>
    <t>0,0088</t>
  </si>
  <si>
    <t xml:space="preserve"> 96158 </t>
  </si>
  <si>
    <t>MINICARREGADEIRA SOBRE RODAS POTENCIA 47HP CAPACIDADE OPERACAO 646 KG, COM VASSOURA MECÂNICA ACOPLADA - CHP DIURNO. AF_03/2017</t>
  </si>
  <si>
    <t>124,57</t>
  </si>
  <si>
    <t>122,35</t>
  </si>
  <si>
    <t>0,0015</t>
  </si>
  <si>
    <t xml:space="preserve"> 00044471 </t>
  </si>
  <si>
    <t>PORTA DENTE PARA  FRESADORA</t>
  </si>
  <si>
    <t>Equipamento</t>
  </si>
  <si>
    <t>UN</t>
  </si>
  <si>
    <t>586,99</t>
  </si>
  <si>
    <t>0,0011</t>
  </si>
  <si>
    <t xml:space="preserve"> 00044472 </t>
  </si>
  <si>
    <t>DENTE PARA  FRESADORA</t>
  </si>
  <si>
    <t>62,34</t>
  </si>
  <si>
    <t>0,0195</t>
  </si>
  <si>
    <t xml:space="preserve"> 00044473 </t>
  </si>
  <si>
    <t>APOIO DO PORTA DENTE PARA FRESADORA DE  ASFALTO</t>
  </si>
  <si>
    <t>2.757,49</t>
  </si>
  <si>
    <t>0,0002</t>
  </si>
  <si>
    <t xml:space="preserve"> 00044480 </t>
  </si>
  <si>
    <t>TARIFA "A" ENTRE  0 E 20M3 FORNECIMENTO  D'AGUA</t>
  </si>
  <si>
    <t>Taxas</t>
  </si>
  <si>
    <t>20,24</t>
  </si>
  <si>
    <t>0,0028</t>
  </si>
  <si>
    <t>Composição SINAPI - 97918</t>
  </si>
  <si>
    <t xml:space="preserve"> 97918 </t>
  </si>
  <si>
    <t>MOVT - MOVIMENTO DE TERRA</t>
  </si>
  <si>
    <t xml:space="preserve"> 67826 </t>
  </si>
  <si>
    <t>CAMINHÃO BASCULANTE 6 M3 TOCO, PESO BRUTO TOTAL 16.000 KG, CARGA ÚTIL MÁXIMA 11.130 KG, DISTÂNCIA ENTRE EIXOS 5,36 M, POTÊNCIA 185 CV, INCLUSIVE CAÇAMBA METÁLICA - CHP DIURNO. AF_06/2014</t>
  </si>
  <si>
    <t>171,50</t>
  </si>
  <si>
    <t>169,50</t>
  </si>
  <si>
    <t>0,0093</t>
  </si>
  <si>
    <t xml:space="preserve"> 67827 </t>
  </si>
  <si>
    <t>CAMINHÃO BASCULANTE 6 M3 TOCO, PESO BRUTO TOTAL 16.000 KG, CARGA ÚTIL MÁXIMA 11.130 KG, DISTÂNCIA ENTRE EIXOS 5,36 M, POTÊNCIA 185 CV, INCLUSIVE CAÇAMBA METÁLICA - CHI DIURNO. AF_06/2014</t>
  </si>
  <si>
    <t>46,28</t>
  </si>
  <si>
    <t>44,28</t>
  </si>
  <si>
    <t>0,004</t>
  </si>
  <si>
    <t>Composição SINAPI - 96402</t>
  </si>
  <si>
    <t xml:space="preserve"> 96402 </t>
  </si>
  <si>
    <t xml:space="preserve"> 5839 </t>
  </si>
  <si>
    <t>VASSOURA MECÂNICA REBOCÁVEL COM ESCOVA CILÍNDRICA, LARGURA ÚTIL DE VARRIMENTO DE 2,44 M - CHP DIURNO. AF_06/2014</t>
  </si>
  <si>
    <t>11,10</t>
  </si>
  <si>
    <t>0,002</t>
  </si>
  <si>
    <t xml:space="preserve"> 5841 </t>
  </si>
  <si>
    <t>VASSOURA MECÂNICA REBOCÁVEL COM ESCOVA CILÍNDRICA, LARGURA ÚTIL DE VARRIMENTO DE 2,44 M - CHI DIURNO. AF_06/2014</t>
  </si>
  <si>
    <t>5,28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</si>
  <si>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</si>
  <si>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</si>
  <si>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>260,04</t>
  </si>
  <si>
    <t>257,91</t>
  </si>
  <si>
    <t>0,0004</t>
  </si>
  <si>
    <t>0,0055</t>
  </si>
  <si>
    <t xml:space="preserve"> 89035 </t>
  </si>
  <si>
    <t>TRATOR DE PNEUS, POTÊNCIA 85 CV, TRAÇÃO 4X4, PESO COM LASTRO DE 4.675 KG - CHP DIURNO. AF_06/2014</t>
  </si>
  <si>
    <t>125,60</t>
  </si>
  <si>
    <t>123,40</t>
  </si>
  <si>
    <t>0,0017</t>
  </si>
  <si>
    <t xml:space="preserve"> 89036 </t>
  </si>
  <si>
    <t>TRATOR DE PNEUS, POTÊNCIA 85 CV, TRAÇÃO 4X4, PESO COM LASTRO DE 4.675 KG - CHI DIURNO. AF_06/2014</t>
  </si>
  <si>
    <t>36,49</t>
  </si>
  <si>
    <t>34,29</t>
  </si>
  <si>
    <t>0,0038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</si>
  <si>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</si>
  <si>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</si>
  <si>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>51,25</t>
  </si>
  <si>
    <t>49,12</t>
  </si>
  <si>
    <t>0,0051</t>
  </si>
  <si>
    <t>0,45</t>
  </si>
  <si>
    <t>Composição SINAPI - 95995</t>
  </si>
  <si>
    <t xml:space="preserve"> 95995 </t>
  </si>
  <si>
    <t xml:space="preserve"> 5835 </t>
  </si>
  <si>
    <t>VIBROACABADORA DE ASFALTO SOBRE ESTEIRAS, LARGURA DE PAVIMENTAÇÃO 1,90 M A 5,30 M, POTÊNCIA 105 HP CAPACIDADE 450 T/H - CHP DIURNO. AF_11/2014</t>
  </si>
  <si>
    <t>394,58</t>
  </si>
  <si>
    <t>392,09</t>
  </si>
  <si>
    <t>0,0464</t>
  </si>
  <si>
    <t xml:space="preserve"> 5837 </t>
  </si>
  <si>
    <t>VIBROACABADORA DE ASFALTO SOBRE ESTEIRAS, LARGURA DE PAVIMENTAÇÃO 1,90 M A 5,30 M, POTÊNCIA 105 HP CAPACIDADE 450 T/H - CHI DIURNO. AF_11/2014</t>
  </si>
  <si>
    <t>138,88</t>
  </si>
  <si>
    <t>136,39</t>
  </si>
  <si>
    <t>0,0949</t>
  </si>
  <si>
    <t xml:space="preserve"> 88314 </t>
  </si>
  <si>
    <t>RASTELEIRO COM ENCARGOS COMPLEMENTARES</t>
  </si>
  <si>
    <t>17,59</t>
  </si>
  <si>
    <t>15,91</t>
  </si>
  <si>
    <t>1,1301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</si>
  <si>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</si>
  <si>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</si>
  <si>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>249,81</t>
  </si>
  <si>
    <t>247,81</t>
  </si>
  <si>
    <t xml:space="preserve"> 95631 </t>
  </si>
  <si>
    <t>ROLO COMPACTADOR VIBRATORIO TANDEM, ACO LISO, POTENCIA 125 HP, PESO SEM/COM LASTRO 10,20/11,65 T, LARGURA DE TRABALHO 1,73 M - CHP DIURNO. AF_11/2016</t>
  </si>
  <si>
    <t>234,13</t>
  </si>
  <si>
    <t>231,94</t>
  </si>
  <si>
    <t>0,0805</t>
  </si>
  <si>
    <t xml:space="preserve"> 95632 </t>
  </si>
  <si>
    <t>ROLO COMPACTADOR VIBRATORIO TANDEM, ACO LISO, POTENCIA 125 HP, PESO SEM/COM LASTRO 10,20/11,65 T, LARGURA DE TRABALHO 1,73 M - CHI DIURNO. AF_11/2016</t>
  </si>
  <si>
    <t>75,63</t>
  </si>
  <si>
    <t>73,44</t>
  </si>
  <si>
    <t>0,0607</t>
  </si>
  <si>
    <t xml:space="preserve"> 96155 </t>
  </si>
  <si>
    <t>TRATOR DE PNEUS COM POTÊNCIA DE 85 CV, TRAÇÃO 4X4, COM VASSOURA MECÂNICA ACOPLADA - CHI DIURNO. AF_02/2017</t>
  </si>
  <si>
    <t>41,53</t>
  </si>
  <si>
    <t>39,33</t>
  </si>
  <si>
    <t>0,1071</t>
  </si>
  <si>
    <t xml:space="preserve"> 96157 </t>
  </si>
  <si>
    <t>TRATOR DE PNEUS COM POTÊNCIA DE 85 CV, TRAÇÃO 4X4, COM VASSOURA MECÂNICA ACOPLADA - CHP DIURNO. AF_03/2017</t>
  </si>
  <si>
    <t>135,48</t>
  </si>
  <si>
    <t>133,28</t>
  </si>
  <si>
    <t>0,0341</t>
  </si>
  <si>
    <t xml:space="preserve"> 96463 </t>
  </si>
  <si>
    <t>ROLO COMPACTADOR DE PNEUS, ESTATICO, PRESSAO VARIAVEL, POTENCIA 110 HP, PESO SEM/COM LASTRO 10,8/27 T, LARGURA DE ROLAGEM 2,30 M - CHP DIURNO. AF_06/2017</t>
  </si>
  <si>
    <t>218,45</t>
  </si>
  <si>
    <t>216,26</t>
  </si>
  <si>
    <t>0,0419</t>
  </si>
  <si>
    <t xml:space="preserve"> 96464 </t>
  </si>
  <si>
    <t>ROLO COMPACTADOR DE PNEUS, ESTATICO, PRESSAO VARIAVEL, POTENCIA 110 HP, PESO SEM/COM LASTRO 10,8/27 T, LARGURA DE ROLAGEM 2,30 M - CHI DIURNO. AF_06/2017</t>
  </si>
  <si>
    <t>81,57</t>
  </si>
  <si>
    <t>79,38</t>
  </si>
  <si>
    <t>0,099</t>
  </si>
  <si>
    <t>Composição SINAPI - 102512</t>
  </si>
  <si>
    <t xml:space="preserve"> 102512 </t>
  </si>
  <si>
    <t>PINT - PINTURAS</t>
  </si>
  <si>
    <t xml:space="preserve"> 88310 </t>
  </si>
  <si>
    <t>PINTOR COM ENCARGOS COMPLEMENTARES</t>
  </si>
  <si>
    <t>24,74</t>
  </si>
  <si>
    <t>22,38</t>
  </si>
  <si>
    <t>0,034</t>
  </si>
  <si>
    <t>0,014</t>
  </si>
  <si>
    <t xml:space="preserve"> 95133 </t>
  </si>
  <si>
    <t>MÁQUINA DEMARCADORA DE FAIXA DE TRÁFEGO À FRIO, AUTOPROPELIDA, POTÊNCIA 38 HP - CHP DIURNO. AF_07/2016</t>
  </si>
  <si>
    <t>134,65</t>
  </si>
  <si>
    <t>132,28</t>
  </si>
  <si>
    <t>0,0003</t>
  </si>
  <si>
    <t xml:space="preserve"> 96159 </t>
  </si>
  <si>
    <t>MÁQUINA DEMARCADORA DE FAIXA DE TRÁFEGO À FRIO, AUTOPROPELIDA, POTÊNCIA 38 HP - CHI DIURNO. AF_07/2016</t>
  </si>
  <si>
    <t>52,54</t>
  </si>
  <si>
    <t>50,17</t>
  </si>
  <si>
    <t>0,0334</t>
  </si>
  <si>
    <t xml:space="preserve"> 00005318 </t>
  </si>
  <si>
    <t>DILUENTE AGUARRAS</t>
  </si>
  <si>
    <t>16,60</t>
  </si>
  <si>
    <t xml:space="preserve"> 00007343 </t>
  </si>
  <si>
    <t>TINTA ACRILICA A BASE DE SOLVENTE, PARA SINALIZACAO HORIZONTAL VIARIA (NBR 11862)</t>
  </si>
  <si>
    <t>11,94</t>
  </si>
  <si>
    <t>0,043</t>
  </si>
  <si>
    <t xml:space="preserve"> 00044477 </t>
  </si>
  <si>
    <t>MICROESFERAS DE VIDRO PARA SINALIZACAO HORIZONTAL VIARIA, TIPO II-A (DROP-ON) - NBR  16184</t>
  </si>
  <si>
    <t>15,33</t>
  </si>
  <si>
    <t>0,025</t>
  </si>
  <si>
    <t xml:space="preserve"> 00044478 </t>
  </si>
  <si>
    <t>MICROESFERAS DE VIDRO PARA SINALIZACAO HORIZONTAL VIARIA, TIPO I-B (PREMIX) - NBR  16184</t>
  </si>
  <si>
    <t>0,011</t>
  </si>
  <si>
    <t>CGCIT</t>
  </si>
  <si>
    <t>DNIT</t>
  </si>
  <si>
    <t>SISTEMA DE CUSTOS REFERENCIAIS DE OBRAS - SICRO</t>
  </si>
  <si>
    <t>Custo Unitário de Referência</t>
  </si>
  <si>
    <t>Janeiro/2022</t>
  </si>
  <si>
    <t xml:space="preserve">Produção da equipe </t>
  </si>
  <si>
    <t>5213440</t>
  </si>
  <si>
    <t>Valores em reais (R$)</t>
  </si>
  <si>
    <t>A - EQUIPAMENTOS</t>
  </si>
  <si>
    <t>Quantidade</t>
  </si>
  <si>
    <t>Utilização</t>
  </si>
  <si>
    <t>Custo Horário</t>
  </si>
  <si>
    <t>Custo</t>
  </si>
  <si>
    <t>Operativa</t>
  </si>
  <si>
    <t>Improdutiva</t>
  </si>
  <si>
    <t>Produtivo</t>
  </si>
  <si>
    <t>Improdutivo</t>
  </si>
  <si>
    <t>Horário Total</t>
  </si>
  <si>
    <t>E9687</t>
  </si>
  <si>
    <t>Caminhão carroceria com capacidade de 5 t - 115 kW</t>
  </si>
  <si>
    <t>Custo horário total de equipamentos</t>
  </si>
  <si>
    <t>B - MÃO DE OBRA</t>
  </si>
  <si>
    <t>Custo Horário Total</t>
  </si>
  <si>
    <t>P9830</t>
  </si>
  <si>
    <t>Montador</t>
  </si>
  <si>
    <t>h</t>
  </si>
  <si>
    <t>P9824</t>
  </si>
  <si>
    <t>Servente</t>
  </si>
  <si>
    <t>Custo horário total de mão de obra</t>
  </si>
  <si>
    <t>Custo horário total de execução</t>
  </si>
  <si>
    <t>Custo unitário de execução</t>
  </si>
  <si>
    <t>Custo do FIC</t>
  </si>
  <si>
    <t>-</t>
  </si>
  <si>
    <t>Custo do FIT</t>
  </si>
  <si>
    <t>C - MATERIAL</t>
  </si>
  <si>
    <t>Preço Unitário</t>
  </si>
  <si>
    <t>Custo Unitário</t>
  </si>
  <si>
    <t>Custo unitário total de material</t>
  </si>
  <si>
    <t>D - ATIVIDADES AUXILIARES</t>
  </si>
  <si>
    <t>5213414</t>
  </si>
  <si>
    <t>Placa em aço nº 16 galvanizado com película retrorrefletiva tipo I + SI - confecção</t>
  </si>
  <si>
    <t>Custo total de atividades auxiliares</t>
  </si>
  <si>
    <t>Subtotal</t>
  </si>
  <si>
    <t>E - TEMPO FIXO</t>
  </si>
  <si>
    <t>Custo unitário total de tempo fixo</t>
  </si>
  <si>
    <t>F - MOMENTO DE TRANSPORTE</t>
  </si>
  <si>
    <t>DMT</t>
  </si>
  <si>
    <t>LN</t>
  </si>
  <si>
    <t>RP</t>
  </si>
  <si>
    <t>P</t>
  </si>
  <si>
    <t>Custo unitário total de transporte</t>
  </si>
  <si>
    <t>Custo unitário direto total</t>
  </si>
  <si>
    <t>Obs.</t>
  </si>
  <si>
    <t>5213444</t>
  </si>
  <si>
    <t>Placa de regulamentação em aço, R1 lado 0,248 m - película retrorrefletiva tipo I + SI - fornecimento e implantação</t>
  </si>
  <si>
    <t>5213863</t>
  </si>
  <si>
    <t>Suporte metálico galvanizado para placa de advertência ou regulamentação - lado ou diâmetro de 0,60 m - fornecimento e implantação</t>
  </si>
  <si>
    <t>M0789</t>
  </si>
  <si>
    <t>Conjunto para fixação de placas em aço galvanizado composto por barra chata, abraçadeira, parafusos, porcas e arruelas</t>
  </si>
  <si>
    <t>kg</t>
  </si>
  <si>
    <t>M0787</t>
  </si>
  <si>
    <t>Suporte em aço-carbono galvanizado tipo perfil C para placa de sinalização</t>
  </si>
  <si>
    <t>1107892</t>
  </si>
  <si>
    <t>Concreto fck = 20 MPa - confecção em betoneira e lançamento manual - areia e brita comerciais</t>
  </si>
  <si>
    <t>4805750</t>
  </si>
  <si>
    <t>Escavação manual em material de 1ª categoria na profundidade de até 1 m</t>
  </si>
  <si>
    <t>Conjunto para fixação de placas em aço galvanizado composto por barra chata, abraçadeira, parafusos, porcas e arruelas - Caminhão carroceria 15 t</t>
  </si>
  <si>
    <t>5914655</t>
  </si>
  <si>
    <t>t</t>
  </si>
  <si>
    <t>Suporte em aço-carbono galvanizado tipo perfil C para placa de sinalização - Caminhão carroceria 15 t</t>
  </si>
  <si>
    <t>tkm</t>
  </si>
  <si>
    <t>5914449</t>
  </si>
  <si>
    <t>5914464</t>
  </si>
  <si>
    <t>5914479</t>
  </si>
  <si>
    <t>Eng. Civil Edilberto Peres Ranieri</t>
  </si>
  <si>
    <t>1505344557PA</t>
  </si>
  <si>
    <t>LICITANTE</t>
  </si>
  <si>
    <t>NORTE AMBIENTAL GESTÃO E SERVIÇOS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</si>
</sst>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##0;###0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#,"/>
    <numFmt numFmtId="170" formatCode="#,#00"/>
    <numFmt numFmtId="171" formatCode="%#,#00"/>
    <numFmt numFmtId="172" formatCode="#.##000"/>
    <numFmt numFmtId="173" formatCode="_(&quot;R$&quot;* #,##0.00_);_(&quot;R$&quot;* \(#,##0.00\);_(&quot;R$&quot;* &quot;-&quot;??_);_(@_)"/>
    <numFmt numFmtId="174" formatCode="&quot;R$&quot;\ #,##0.00"/>
    <numFmt numFmtId="175" formatCode="_-[$R$-416]\ * #,##0.00_-;\-[$R$-416]\ * #,##0.00_-;_-[$R$-416]\ * &quot;-&quot;??_-;_-@_-"/>
    <numFmt numFmtId="176" formatCode="0.000000"/>
    <numFmt numFmtId="177" formatCode="_([$€]* #,##0.00_);_([$€]* \(#,##0.00\);_([$€]* &quot;-&quot;??_);_(@_)"/>
    <numFmt numFmtId="178" formatCode="0.0000"/>
    <numFmt numFmtId="179" formatCode="#,##0.00000"/>
    <numFmt numFmtId="180" formatCode="#,##0.0000"/>
  </numFmts>
  <fonts count="79"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name val="Century Gothic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sz val="1"/>
      <color indexed="18"/>
      <name val="Courier"/>
      <family val="3"/>
    </font>
    <font>
      <vertAlign val="superscript"/>
      <sz val="9"/>
      <name val="Courier New"/>
      <family val="3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Times New Roman"/>
      <family val="1"/>
    </font>
    <font>
      <b/>
      <sz val="14"/>
      <color theme="1"/>
      <name val="Arial"/>
      <family val="2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i/>
      <sz val="14"/>
      <color rgb="FF003770"/>
      <name val="Arial Black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4"/>
      <name val="Arial"/>
      <family val="1"/>
    </font>
    <font>
      <sz val="14"/>
      <color rgb="FF000000"/>
      <name val="Times New Roman"/>
      <family val="1"/>
    </font>
    <font>
      <b/>
      <sz val="10"/>
      <color rgb="FF000000"/>
      <name val="Arial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 style="thick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2" fillId="0" borderId="0">
      <alignment/>
      <protection locked="0"/>
    </xf>
    <xf numFmtId="169" fontId="22" fillId="0" borderId="0">
      <alignment/>
      <protection locked="0"/>
    </xf>
    <xf numFmtId="42" fontId="1" fillId="0" borderId="0" applyFont="0" applyFill="0" applyBorder="0" applyAlignment="0" applyProtection="0"/>
    <xf numFmtId="169" fontId="22" fillId="0" borderId="0">
      <alignment/>
      <protection locked="0"/>
    </xf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0" borderId="1" applyNumberFormat="0" applyBorder="0" applyAlignment="0">
      <protection/>
    </xf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8" fillId="38" borderId="0" applyNumberFormat="0" applyBorder="0" applyAlignment="0" applyProtection="0"/>
    <xf numFmtId="0" fontId="32" fillId="39" borderId="2" applyNumberFormat="0" applyAlignment="0" applyProtection="0"/>
    <xf numFmtId="0" fontId="13" fillId="40" borderId="3" applyNumberFormat="0" applyAlignment="0" applyProtection="0"/>
    <xf numFmtId="0" fontId="15" fillId="41" borderId="4" applyNumberFormat="0" applyAlignment="0" applyProtection="0"/>
    <xf numFmtId="0" fontId="14" fillId="0" borderId="5" applyNumberFormat="0" applyFill="0" applyAlignment="0" applyProtection="0"/>
    <xf numFmtId="0" fontId="33" fillId="42" borderId="6" applyNumberFormat="0" applyAlignment="0" applyProtection="0"/>
    <xf numFmtId="169" fontId="22" fillId="0" borderId="0">
      <alignment/>
      <protection locked="0"/>
    </xf>
    <xf numFmtId="169" fontId="22" fillId="0" borderId="0">
      <alignment/>
      <protection locked="0"/>
    </xf>
    <xf numFmtId="0" fontId="23" fillId="0" borderId="0">
      <alignment/>
      <protection locked="0"/>
    </xf>
    <xf numFmtId="169" fontId="22" fillId="0" borderId="0">
      <alignment/>
      <protection locked="0"/>
    </xf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1" fillId="49" borderId="3" applyNumberFormat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9" fontId="22" fillId="0" borderId="0">
      <alignment/>
      <protection locked="0"/>
    </xf>
    <xf numFmtId="170" fontId="23" fillId="0" borderId="0">
      <alignment/>
      <protection locked="0"/>
    </xf>
    <xf numFmtId="0" fontId="35" fillId="4" borderId="0" applyNumberFormat="0" applyBorder="0" applyAlignment="0" applyProtection="0"/>
    <xf numFmtId="169" fontId="24" fillId="0" borderId="0">
      <alignment/>
      <protection locked="0"/>
    </xf>
    <xf numFmtId="169" fontId="24" fillId="0" borderId="0">
      <alignment/>
      <protection locked="0"/>
    </xf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37" fillId="0" borderId="0">
      <alignment/>
      <protection/>
    </xf>
    <xf numFmtId="0" fontId="38" fillId="7" borderId="2" applyNumberFormat="0" applyAlignment="0" applyProtection="0"/>
    <xf numFmtId="0" fontId="39" fillId="0" borderId="8" applyNumberFormat="0" applyFill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0" fillId="51" borderId="0" applyNumberFormat="0" applyBorder="0" applyAlignment="0" applyProtection="0"/>
    <xf numFmtId="0" fontId="40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53" borderId="9" applyNumberFormat="0" applyFont="0" applyAlignment="0" applyProtection="0"/>
    <xf numFmtId="0" fontId="1" fillId="54" borderId="10" applyNumberFormat="0" applyFont="0" applyAlignment="0" applyProtection="0"/>
    <xf numFmtId="0" fontId="41" fillId="39" borderId="11" applyNumberFormat="0" applyAlignment="0" applyProtection="0"/>
    <xf numFmtId="171" fontId="23" fillId="0" borderId="0">
      <alignment/>
      <protection locked="0"/>
    </xf>
    <xf numFmtId="172" fontId="23" fillId="0" borderId="0">
      <alignment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0" borderId="12" applyNumberFormat="0" applyAlignment="0" applyProtection="0"/>
    <xf numFmtId="169" fontId="25" fillId="0" borderId="0">
      <alignment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28" fillId="0" borderId="0">
      <alignment/>
      <protection locked="0"/>
    </xf>
    <xf numFmtId="169" fontId="28" fillId="0" borderId="0">
      <alignment/>
      <protection locked="0"/>
    </xf>
    <xf numFmtId="0" fontId="18" fillId="0" borderId="17" applyNumberFormat="0" applyFill="0" applyAlignment="0" applyProtection="0"/>
    <xf numFmtId="167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5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9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54" borderId="0" applyNumberFormat="0" applyBorder="0" applyAlignment="0" applyProtection="0"/>
    <xf numFmtId="0" fontId="30" fillId="6" borderId="0" applyNumberFormat="0" applyBorder="0" applyAlignment="0" applyProtection="0"/>
    <xf numFmtId="0" fontId="30" fillId="37" borderId="0" applyNumberFormat="0" applyBorder="0" applyAlignment="0" applyProtection="0"/>
    <xf numFmtId="0" fontId="30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5" fillId="6" borderId="0" applyNumberFormat="0" applyBorder="0" applyAlignment="0" applyProtection="0"/>
    <xf numFmtId="0" fontId="50" fillId="55" borderId="2" applyNumberFormat="0" applyAlignment="0" applyProtection="0"/>
    <xf numFmtId="0" fontId="33" fillId="42" borderId="6" applyNumberFormat="0" applyAlignment="0" applyProtection="0"/>
    <xf numFmtId="0" fontId="43" fillId="0" borderId="18" applyNumberFormat="0" applyFill="0" applyAlignment="0" applyProtection="0"/>
    <xf numFmtId="0" fontId="30" fillId="56" borderId="0" applyNumberFormat="0" applyBorder="0" applyAlignment="0" applyProtection="0"/>
    <xf numFmtId="0" fontId="30" fillId="37" borderId="0" applyNumberFormat="0" applyBorder="0" applyAlignment="0" applyProtection="0"/>
    <xf numFmtId="0" fontId="30" fillId="17" borderId="0" applyNumberFormat="0" applyBorder="0" applyAlignment="0" applyProtection="0"/>
    <xf numFmtId="0" fontId="30" fillId="57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8" fillId="52" borderId="2" applyNumberFormat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31" fillId="5" borderId="0" applyNumberFormat="0" applyBorder="0" applyAlignment="0" applyProtection="0"/>
    <xf numFmtId="0" fontId="51" fillId="52" borderId="0" applyNumberFormat="0" applyBorder="0" applyAlignment="0" applyProtection="0"/>
    <xf numFmtId="0" fontId="1" fillId="54" borderId="10" applyNumberFormat="0" applyFont="0" applyAlignment="0" applyProtection="0"/>
    <xf numFmtId="0" fontId="29" fillId="54" borderId="10" applyNumberFormat="0" applyFont="0" applyAlignment="0" applyProtection="0"/>
    <xf numFmtId="0" fontId="41" fillId="55" borderId="11" applyNumberFormat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</cellStyleXfs>
  <cellXfs count="587">
    <xf numFmtId="0" fontId="0" fillId="0" borderId="0" xfId="0" applyFill="1" applyBorder="1" applyAlignment="1">
      <alignment horizontal="left" vertical="top"/>
    </xf>
    <xf numFmtId="8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165" fontId="55" fillId="58" borderId="25" xfId="21" applyNumberFormat="1" applyFont="1" applyFill="1" applyBorder="1" applyAlignment="1">
      <alignment horizontal="center" vertical="top" wrapText="1"/>
      <protection/>
    </xf>
    <xf numFmtId="0" fontId="57" fillId="0" borderId="0" xfId="0" applyFont="1" applyFill="1" applyBorder="1" applyAlignment="1">
      <alignment horizontal="left" vertical="center"/>
    </xf>
    <xf numFmtId="0" fontId="55" fillId="58" borderId="25" xfId="21" applyNumberFormat="1" applyFont="1" applyFill="1" applyBorder="1" applyAlignment="1">
      <alignment horizontal="center" vertical="center" wrapText="1"/>
      <protection/>
    </xf>
    <xf numFmtId="2" fontId="57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center"/>
    </xf>
    <xf numFmtId="0" fontId="0" fillId="59" borderId="0" xfId="0" applyFill="1" applyBorder="1" applyAlignment="1">
      <alignment horizontal="left" vertical="top"/>
    </xf>
    <xf numFmtId="0" fontId="56" fillId="0" borderId="0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center" vertical="center"/>
    </xf>
    <xf numFmtId="0" fontId="0" fillId="60" borderId="0" xfId="0" applyFill="1" applyBorder="1" applyAlignment="1">
      <alignment horizontal="left" vertical="top"/>
    </xf>
    <xf numFmtId="0" fontId="59" fillId="0" borderId="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1" borderId="0" xfId="0" applyFill="1" applyAlignment="1">
      <alignment vertical="center"/>
    </xf>
    <xf numFmtId="0" fontId="0" fillId="0" borderId="25" xfId="0" applyFill="1" applyBorder="1" applyAlignment="1">
      <alignment horizontal="left" vertical="top"/>
    </xf>
    <xf numFmtId="44" fontId="0" fillId="0" borderId="25" xfId="0" applyNumberFormat="1" applyFill="1" applyBorder="1" applyAlignment="1">
      <alignment horizontal="left" vertical="top"/>
    </xf>
    <xf numFmtId="175" fontId="1" fillId="0" borderId="0" xfId="208">
      <alignment/>
      <protection/>
    </xf>
    <xf numFmtId="175" fontId="1" fillId="0" borderId="0" xfId="208" applyFont="1">
      <alignment/>
      <protection/>
    </xf>
    <xf numFmtId="175" fontId="1" fillId="0" borderId="0" xfId="208" applyFont="1" applyAlignment="1">
      <alignment horizontal="center"/>
      <protection/>
    </xf>
    <xf numFmtId="175" fontId="1" fillId="0" borderId="0" xfId="208" applyFont="1" applyBorder="1" applyAlignment="1">
      <alignment horizontal="center"/>
      <protection/>
    </xf>
    <xf numFmtId="175" fontId="1" fillId="0" borderId="0" xfId="208" applyBorder="1" applyAlignment="1">
      <alignment horizontal="center"/>
      <protection/>
    </xf>
    <xf numFmtId="175" fontId="1" fillId="0" borderId="0" xfId="208" applyBorder="1">
      <alignment/>
      <protection/>
    </xf>
    <xf numFmtId="175" fontId="1" fillId="0" borderId="0" xfId="208" applyFont="1" applyFill="1" applyBorder="1" applyAlignment="1">
      <alignment horizontal="center"/>
      <protection/>
    </xf>
    <xf numFmtId="175" fontId="62" fillId="0" borderId="0" xfId="208" applyFont="1" applyBorder="1">
      <alignment/>
      <protection/>
    </xf>
    <xf numFmtId="175" fontId="62" fillId="0" borderId="0" xfId="208" applyFont="1" applyBorder="1" applyAlignment="1">
      <alignment horizontal="center"/>
      <protection/>
    </xf>
    <xf numFmtId="175" fontId="3" fillId="0" borderId="0" xfId="208" applyFont="1" applyBorder="1" applyAlignment="1">
      <alignment wrapText="1"/>
      <protection/>
    </xf>
    <xf numFmtId="175" fontId="62" fillId="0" borderId="0" xfId="208" applyFont="1" applyBorder="1" applyAlignment="1">
      <alignment vertical="center"/>
      <protection/>
    </xf>
    <xf numFmtId="175" fontId="62" fillId="0" borderId="0" xfId="208" applyFont="1" applyBorder="1" applyAlignment="1">
      <alignment/>
      <protection/>
    </xf>
    <xf numFmtId="175" fontId="62" fillId="0" borderId="0" xfId="208" applyFont="1" applyFill="1" applyBorder="1" applyAlignment="1">
      <alignment horizontal="center"/>
      <protection/>
    </xf>
    <xf numFmtId="2" fontId="62" fillId="0" borderId="0" xfId="208" applyNumberFormat="1" applyFont="1" applyBorder="1" applyAlignment="1">
      <alignment horizontal="center"/>
      <protection/>
    </xf>
    <xf numFmtId="175" fontId="62" fillId="0" borderId="0" xfId="208" applyFont="1" applyBorder="1" applyAlignment="1">
      <alignment horizontal="center" vertical="center"/>
      <protection/>
    </xf>
    <xf numFmtId="2" fontId="61" fillId="61" borderId="0" xfId="208" applyNumberFormat="1" applyFont="1" applyFill="1" applyBorder="1" applyAlignment="1">
      <alignment/>
      <protection/>
    </xf>
    <xf numFmtId="175" fontId="61" fillId="61" borderId="0" xfId="208" applyFont="1" applyFill="1" applyBorder="1" applyAlignment="1">
      <alignment/>
      <protection/>
    </xf>
    <xf numFmtId="175" fontId="61" fillId="61" borderId="0" xfId="208" applyFont="1" applyFill="1" applyBorder="1" applyAlignment="1">
      <alignment horizontal="center"/>
      <protection/>
    </xf>
    <xf numFmtId="175" fontId="61" fillId="0" borderId="0" xfId="208" applyFont="1" applyBorder="1">
      <alignment/>
      <protection/>
    </xf>
    <xf numFmtId="175" fontId="1" fillId="0" borderId="0" xfId="208" applyFill="1">
      <alignment/>
      <protection/>
    </xf>
    <xf numFmtId="175" fontId="62" fillId="0" borderId="0" xfId="208" applyFont="1" applyFill="1">
      <alignment/>
      <protection/>
    </xf>
    <xf numFmtId="175" fontId="1" fillId="0" borderId="0" xfId="208" applyFont="1" applyFill="1" applyAlignment="1">
      <alignment horizontal="center"/>
      <protection/>
    </xf>
    <xf numFmtId="2" fontId="1" fillId="0" borderId="0" xfId="208" applyNumberFormat="1" applyFill="1" applyBorder="1" applyAlignment="1">
      <alignment horizontal="center"/>
      <protection/>
    </xf>
    <xf numFmtId="175" fontId="61" fillId="0" borderId="0" xfId="208" applyFont="1" applyFill="1" applyBorder="1" applyAlignment="1">
      <alignment horizontal="left" wrapText="1"/>
      <protection/>
    </xf>
    <xf numFmtId="175" fontId="62" fillId="0" borderId="0" xfId="208" applyFont="1" applyFill="1" applyBorder="1" applyAlignment="1">
      <alignment vertical="center"/>
      <protection/>
    </xf>
    <xf numFmtId="175" fontId="62" fillId="0" borderId="0" xfId="208" applyFont="1" applyFill="1" applyBorder="1" applyAlignment="1">
      <alignment/>
      <protection/>
    </xf>
    <xf numFmtId="2" fontId="62" fillId="0" borderId="0" xfId="208" applyNumberFormat="1" applyFont="1" applyFill="1" applyBorder="1" applyAlignment="1">
      <alignment horizontal="center"/>
      <protection/>
    </xf>
    <xf numFmtId="175" fontId="61" fillId="0" borderId="0" xfId="208" applyFont="1" applyFill="1" applyBorder="1" applyAlignment="1">
      <alignment vertical="center"/>
      <protection/>
    </xf>
    <xf numFmtId="2" fontId="61" fillId="0" borderId="0" xfId="208" applyNumberFormat="1" applyFont="1" applyFill="1" applyBorder="1" applyAlignment="1">
      <alignment vertical="center"/>
      <protection/>
    </xf>
    <xf numFmtId="175" fontId="62" fillId="0" borderId="0" xfId="208" applyFont="1" applyBorder="1" applyAlignment="1">
      <alignment vertical="center" wrapText="1"/>
      <protection/>
    </xf>
    <xf numFmtId="0" fontId="57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5" fontId="61" fillId="0" borderId="0" xfId="208" applyFont="1" applyFill="1" applyBorder="1" applyAlignment="1">
      <alignment vertical="center"/>
      <protection/>
    </xf>
    <xf numFmtId="175" fontId="61" fillId="0" borderId="0" xfId="208" applyFont="1" applyFill="1" applyBorder="1" applyAlignment="1">
      <alignment horizontal="left" wrapText="1"/>
      <protection/>
    </xf>
    <xf numFmtId="175" fontId="62" fillId="0" borderId="0" xfId="208" applyFont="1" applyBorder="1" applyAlignment="1">
      <alignment horizontal="center"/>
      <protection/>
    </xf>
    <xf numFmtId="2" fontId="62" fillId="0" borderId="0" xfId="208" applyNumberFormat="1" applyFont="1" applyBorder="1" applyAlignment="1">
      <alignment horizontal="center"/>
      <protection/>
    </xf>
    <xf numFmtId="0" fontId="57" fillId="0" borderId="25" xfId="0" applyFont="1" applyFill="1" applyBorder="1" applyAlignment="1">
      <alignment horizontal="center" vertical="center"/>
    </xf>
    <xf numFmtId="0" fontId="63" fillId="0" borderId="25" xfId="0" applyFont="1" applyBorder="1" applyAlignment="1" applyProtection="1">
      <alignment vertical="center" wrapText="1"/>
      <protection/>
    </xf>
    <xf numFmtId="0" fontId="63" fillId="0" borderId="25" xfId="0" applyFont="1" applyBorder="1" applyAlignment="1" applyProtection="1">
      <alignment horizontal="center" vertical="center"/>
      <protection/>
    </xf>
    <xf numFmtId="0" fontId="63" fillId="61" borderId="25" xfId="0" applyFont="1" applyFill="1" applyBorder="1" applyAlignment="1" applyProtection="1">
      <alignment vertical="center" wrapText="1"/>
      <protection/>
    </xf>
    <xf numFmtId="0" fontId="63" fillId="61" borderId="25" xfId="0" applyFont="1" applyFill="1" applyBorder="1" applyAlignment="1" applyProtection="1">
      <alignment horizontal="center" vertical="center"/>
      <protection/>
    </xf>
    <xf numFmtId="0" fontId="58" fillId="59" borderId="25" xfId="204" applyFont="1" applyFill="1" applyBorder="1" applyAlignment="1">
      <alignment horizontal="right" vertical="center"/>
      <protection/>
    </xf>
    <xf numFmtId="0" fontId="58" fillId="59" borderId="25" xfId="204" applyFont="1" applyFill="1" applyBorder="1" applyAlignment="1">
      <alignment horizontal="right" vertical="center" wrapText="1"/>
      <protection/>
    </xf>
    <xf numFmtId="0" fontId="57" fillId="0" borderId="26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10" fontId="55" fillId="0" borderId="0" xfId="24" applyNumberFormat="1" applyFont="1" applyFill="1" applyBorder="1" applyAlignment="1">
      <alignment horizontal="center" vertical="center"/>
    </xf>
    <xf numFmtId="0" fontId="58" fillId="59" borderId="25" xfId="0" applyFont="1" applyFill="1" applyBorder="1" applyAlignment="1">
      <alignment horizontal="center" vertical="center" wrapText="1"/>
    </xf>
    <xf numFmtId="0" fontId="58" fillId="59" borderId="25" xfId="0" applyFont="1" applyFill="1" applyBorder="1" applyAlignment="1">
      <alignment horizontal="center" vertical="center"/>
    </xf>
    <xf numFmtId="10" fontId="58" fillId="59" borderId="25" xfId="24" applyNumberFormat="1" applyFont="1" applyFill="1" applyBorder="1" applyAlignment="1">
      <alignment horizontal="center" vertical="center" wrapText="1"/>
    </xf>
    <xf numFmtId="0" fontId="58" fillId="59" borderId="25" xfId="0" applyFont="1" applyFill="1" applyBorder="1" applyAlignment="1">
      <alignment vertical="center" wrapText="1"/>
    </xf>
    <xf numFmtId="0" fontId="57" fillId="59" borderId="25" xfId="0" applyFont="1" applyFill="1" applyBorder="1" applyAlignment="1">
      <alignment horizontal="left" vertical="center" wrapText="1"/>
    </xf>
    <xf numFmtId="0" fontId="56" fillId="59" borderId="25" xfId="0" applyFont="1" applyFill="1" applyBorder="1" applyAlignment="1">
      <alignment horizontal="left" vertical="center" wrapText="1"/>
    </xf>
    <xf numFmtId="44" fontId="58" fillId="59" borderId="25" xfId="0" applyNumberFormat="1" applyFont="1" applyFill="1" applyBorder="1" applyAlignment="1">
      <alignment horizontal="right" vertical="center" wrapText="1"/>
    </xf>
    <xf numFmtId="174" fontId="57" fillId="0" borderId="25" xfId="0" applyNumberFormat="1" applyFont="1" applyFill="1" applyBorder="1" applyAlignment="1">
      <alignment horizontal="right" vertical="center" wrapText="1"/>
    </xf>
    <xf numFmtId="44" fontId="56" fillId="0" borderId="25" xfId="20" applyFont="1" applyFill="1" applyBorder="1" applyAlignment="1">
      <alignment horizontal="right" vertical="center" wrapText="1"/>
    </xf>
    <xf numFmtId="10" fontId="57" fillId="0" borderId="25" xfId="24" applyNumberFormat="1" applyFont="1" applyFill="1" applyBorder="1" applyAlignment="1">
      <alignment horizontal="center" vertical="center"/>
    </xf>
    <xf numFmtId="174" fontId="56" fillId="0" borderId="25" xfId="0" applyNumberFormat="1" applyFont="1" applyFill="1" applyBorder="1" applyAlignment="1">
      <alignment horizontal="right" vertical="center" wrapText="1"/>
    </xf>
    <xf numFmtId="0" fontId="58" fillId="59" borderId="25" xfId="27" applyFont="1" applyFill="1" applyBorder="1" applyAlignment="1">
      <alignment horizontal="center" vertical="center" wrapText="1"/>
      <protection/>
    </xf>
    <xf numFmtId="0" fontId="58" fillId="59" borderId="25" xfId="0" applyFont="1" applyFill="1" applyBorder="1" applyAlignment="1">
      <alignment horizontal="left" vertical="center" wrapText="1"/>
    </xf>
    <xf numFmtId="167" fontId="56" fillId="0" borderId="25" xfId="154" applyFont="1" applyFill="1" applyBorder="1" applyAlignment="1">
      <alignment horizontal="center" vertical="center" wrapText="1"/>
    </xf>
    <xf numFmtId="44" fontId="58" fillId="59" borderId="25" xfId="20" applyFont="1" applyFill="1" applyBorder="1" applyAlignment="1">
      <alignment horizontal="right" vertical="center" wrapText="1"/>
    </xf>
    <xf numFmtId="0" fontId="57" fillId="61" borderId="0" xfId="0" applyFont="1" applyFill="1" applyBorder="1" applyAlignment="1">
      <alignment horizontal="left" vertical="center"/>
    </xf>
    <xf numFmtId="0" fontId="57" fillId="61" borderId="0" xfId="0" applyFont="1" applyFill="1" applyBorder="1" applyAlignment="1">
      <alignment horizontal="center" vertical="center"/>
    </xf>
    <xf numFmtId="0" fontId="58" fillId="61" borderId="0" xfId="0" applyFont="1" applyFill="1" applyBorder="1" applyAlignment="1">
      <alignment horizontal="right" vertical="center" wrapText="1"/>
    </xf>
    <xf numFmtId="44" fontId="58" fillId="61" borderId="0" xfId="20" applyFont="1" applyFill="1" applyBorder="1" applyAlignment="1">
      <alignment horizontal="right" vertical="center" wrapText="1"/>
    </xf>
    <xf numFmtId="10" fontId="55" fillId="61" borderId="0" xfId="24" applyNumberFormat="1" applyFont="1" applyFill="1" applyBorder="1" applyAlignment="1">
      <alignment horizontal="center" vertical="center"/>
    </xf>
    <xf numFmtId="44" fontId="57" fillId="0" borderId="0" xfId="0" applyNumberFormat="1" applyFont="1" applyFill="1" applyBorder="1" applyAlignment="1">
      <alignment horizontal="left" vertical="center"/>
    </xf>
    <xf numFmtId="44" fontId="59" fillId="0" borderId="0" xfId="0" applyNumberFormat="1" applyFont="1" applyFill="1" applyBorder="1" applyAlignment="1">
      <alignment horizontal="left" vertical="center"/>
    </xf>
    <xf numFmtId="10" fontId="60" fillId="0" borderId="0" xfId="24" applyNumberFormat="1" applyFont="1" applyFill="1" applyBorder="1" applyAlignment="1">
      <alignment horizontal="center" vertical="center"/>
    </xf>
    <xf numFmtId="44" fontId="56" fillId="0" borderId="0" xfId="0" applyNumberFormat="1" applyFont="1" applyFill="1" applyBorder="1" applyAlignment="1">
      <alignment horizontal="left" vertical="center"/>
    </xf>
    <xf numFmtId="164" fontId="57" fillId="0" borderId="0" xfId="0" applyNumberFormat="1" applyFont="1" applyFill="1" applyBorder="1" applyAlignment="1">
      <alignment horizontal="left" vertical="center"/>
    </xf>
    <xf numFmtId="174" fontId="57" fillId="0" borderId="0" xfId="0" applyNumberFormat="1" applyFont="1" applyFill="1" applyBorder="1" applyAlignment="1">
      <alignment horizontal="left" vertical="center"/>
    </xf>
    <xf numFmtId="0" fontId="0" fillId="60" borderId="0" xfId="0" applyFill="1" applyAlignment="1">
      <alignment vertical="center"/>
    </xf>
    <xf numFmtId="0" fontId="58" fillId="61" borderId="25" xfId="204" applyFont="1" applyFill="1" applyBorder="1" applyAlignment="1">
      <alignment vertical="center"/>
      <protection/>
    </xf>
    <xf numFmtId="0" fontId="56" fillId="59" borderId="25" xfId="0" applyFont="1" applyFill="1" applyBorder="1" applyAlignment="1">
      <alignment horizontal="center" vertical="center"/>
    </xf>
    <xf numFmtId="174" fontId="58" fillId="59" borderId="25" xfId="0" applyNumberFormat="1" applyFont="1" applyFill="1" applyBorder="1" applyAlignment="1">
      <alignment horizontal="center" vertical="center"/>
    </xf>
    <xf numFmtId="0" fontId="57" fillId="59" borderId="25" xfId="0" applyFont="1" applyFill="1" applyBorder="1" applyAlignment="1">
      <alignment horizontal="center" vertical="center"/>
    </xf>
    <xf numFmtId="10" fontId="58" fillId="59" borderId="25" xfId="0" applyNumberFormat="1" applyFont="1" applyFill="1" applyBorder="1" applyAlignment="1">
      <alignment horizontal="center" vertical="center"/>
    </xf>
    <xf numFmtId="9" fontId="58" fillId="59" borderId="25" xfId="0" applyNumberFormat="1" applyFont="1" applyFill="1" applyBorder="1" applyAlignment="1">
      <alignment horizontal="center" vertical="center"/>
    </xf>
    <xf numFmtId="0" fontId="58" fillId="59" borderId="25" xfId="22" applyFont="1" applyFill="1" applyBorder="1" applyAlignment="1">
      <alignment horizontal="center" vertical="center"/>
      <protection/>
    </xf>
    <xf numFmtId="0" fontId="58" fillId="59" borderId="27" xfId="22" applyFont="1" applyFill="1" applyBorder="1" applyAlignment="1">
      <alignment vertical="center"/>
      <protection/>
    </xf>
    <xf numFmtId="0" fontId="56" fillId="59" borderId="28" xfId="22" applyFont="1" applyFill="1" applyBorder="1" applyAlignment="1">
      <alignment vertical="center"/>
      <protection/>
    </xf>
    <xf numFmtId="0" fontId="56" fillId="59" borderId="29" xfId="22" applyFont="1" applyFill="1" applyBorder="1" applyAlignment="1">
      <alignment vertical="center"/>
      <protection/>
    </xf>
    <xf numFmtId="2" fontId="56" fillId="59" borderId="29" xfId="22" applyNumberFormat="1" applyFont="1" applyFill="1" applyBorder="1" applyAlignment="1">
      <alignment vertical="center"/>
      <protection/>
    </xf>
    <xf numFmtId="0" fontId="56" fillId="0" borderId="30" xfId="22" applyFont="1" applyBorder="1" applyAlignment="1">
      <alignment horizontal="center" vertical="center"/>
      <protection/>
    </xf>
    <xf numFmtId="0" fontId="56" fillId="0" borderId="31" xfId="22" applyFont="1" applyBorder="1" applyAlignment="1">
      <alignment vertical="center"/>
      <protection/>
    </xf>
    <xf numFmtId="0" fontId="56" fillId="0" borderId="0" xfId="22" applyFont="1" applyBorder="1" applyAlignment="1">
      <alignment vertical="center"/>
      <protection/>
    </xf>
    <xf numFmtId="0" fontId="56" fillId="0" borderId="1" xfId="22" applyFont="1" applyBorder="1" applyAlignment="1">
      <alignment vertical="center"/>
      <protection/>
    </xf>
    <xf numFmtId="10" fontId="57" fillId="0" borderId="32" xfId="25" applyNumberFormat="1" applyFont="1" applyFill="1" applyBorder="1" applyAlignment="1" applyProtection="1">
      <alignment horizontal="center" vertical="center"/>
      <protection/>
    </xf>
    <xf numFmtId="10" fontId="57" fillId="0" borderId="1" xfId="25" applyNumberFormat="1" applyFont="1" applyFill="1" applyBorder="1" applyAlignment="1" applyProtection="1">
      <alignment horizontal="center" vertical="center"/>
      <protection/>
    </xf>
    <xf numFmtId="10" fontId="56" fillId="0" borderId="1" xfId="22" applyNumberFormat="1" applyFont="1" applyBorder="1" applyAlignment="1">
      <alignment horizontal="center" vertical="center"/>
      <protection/>
    </xf>
    <xf numFmtId="0" fontId="56" fillId="0" borderId="33" xfId="22" applyFont="1" applyBorder="1" applyAlignment="1">
      <alignment horizontal="center" vertical="center"/>
      <protection/>
    </xf>
    <xf numFmtId="0" fontId="56" fillId="0" borderId="34" xfId="22" applyFont="1" applyBorder="1" applyAlignment="1">
      <alignment vertical="center"/>
      <protection/>
    </xf>
    <xf numFmtId="0" fontId="56" fillId="0" borderId="35" xfId="22" applyFont="1" applyBorder="1" applyAlignment="1">
      <alignment vertical="center"/>
      <protection/>
    </xf>
    <xf numFmtId="0" fontId="56" fillId="0" borderId="36" xfId="22" applyFont="1" applyBorder="1" applyAlignment="1">
      <alignment vertical="center"/>
      <protection/>
    </xf>
    <xf numFmtId="10" fontId="57" fillId="0" borderId="36" xfId="25" applyNumberFormat="1" applyFont="1" applyFill="1" applyBorder="1" applyAlignment="1" applyProtection="1">
      <alignment horizontal="center" vertical="center"/>
      <protection/>
    </xf>
    <xf numFmtId="0" fontId="56" fillId="0" borderId="27" xfId="22" applyFont="1" applyBorder="1" applyAlignment="1">
      <alignment horizontal="center" vertical="center"/>
      <protection/>
    </xf>
    <xf numFmtId="0" fontId="56" fillId="0" borderId="28" xfId="22" applyFont="1" applyBorder="1" applyAlignment="1">
      <alignment vertical="center"/>
      <protection/>
    </xf>
    <xf numFmtId="10" fontId="56" fillId="0" borderId="29" xfId="22" applyNumberFormat="1" applyFont="1" applyBorder="1" applyAlignment="1">
      <alignment vertical="center"/>
      <protection/>
    </xf>
    <xf numFmtId="0" fontId="58" fillId="59" borderId="27" xfId="22" applyFont="1" applyFill="1" applyBorder="1" applyAlignment="1">
      <alignment horizontal="center" vertical="center"/>
      <protection/>
    </xf>
    <xf numFmtId="0" fontId="58" fillId="59" borderId="28" xfId="22" applyFont="1" applyFill="1" applyBorder="1" applyAlignment="1">
      <alignment vertical="center"/>
      <protection/>
    </xf>
    <xf numFmtId="10" fontId="56" fillId="59" borderId="29" xfId="22" applyNumberFormat="1" applyFont="1" applyFill="1" applyBorder="1" applyAlignment="1">
      <alignment vertical="center"/>
      <protection/>
    </xf>
    <xf numFmtId="0" fontId="56" fillId="0" borderId="31" xfId="22" applyFont="1" applyBorder="1" applyAlignment="1">
      <alignment horizontal="center" vertical="center"/>
      <protection/>
    </xf>
    <xf numFmtId="10" fontId="56" fillId="0" borderId="1" xfId="25" applyNumberFormat="1" applyFont="1" applyFill="1" applyBorder="1" applyAlignment="1" applyProtection="1">
      <alignment horizontal="center" vertical="center"/>
      <protection/>
    </xf>
    <xf numFmtId="0" fontId="56" fillId="0" borderId="34" xfId="22" applyFont="1" applyBorder="1" applyAlignment="1">
      <alignment horizontal="center" vertical="center"/>
      <protection/>
    </xf>
    <xf numFmtId="0" fontId="56" fillId="0" borderId="37" xfId="22" applyFont="1" applyBorder="1" applyAlignment="1">
      <alignment vertical="center"/>
      <protection/>
    </xf>
    <xf numFmtId="0" fontId="56" fillId="0" borderId="38" xfId="22" applyFont="1" applyBorder="1" applyAlignment="1">
      <alignment vertical="center"/>
      <protection/>
    </xf>
    <xf numFmtId="10" fontId="58" fillId="0" borderId="32" xfId="25" applyNumberFormat="1" applyFont="1" applyFill="1" applyBorder="1" applyAlignment="1" applyProtection="1">
      <alignment horizontal="center" vertical="center"/>
      <protection/>
    </xf>
    <xf numFmtId="10" fontId="58" fillId="0" borderId="29" xfId="22" applyNumberFormat="1" applyFont="1" applyFill="1" applyBorder="1" applyAlignment="1">
      <alignment horizontal="center" vertical="center"/>
      <protection/>
    </xf>
    <xf numFmtId="10" fontId="58" fillId="0" borderId="36" xfId="22" applyNumberFormat="1" applyFont="1" applyBorder="1" applyAlignment="1">
      <alignment horizontal="center" vertical="center"/>
      <protection/>
    </xf>
    <xf numFmtId="0" fontId="58" fillId="0" borderId="37" xfId="22" applyFont="1" applyBorder="1" applyAlignment="1">
      <alignment vertical="center"/>
      <protection/>
    </xf>
    <xf numFmtId="0" fontId="56" fillId="0" borderId="32" xfId="22" applyFont="1" applyBorder="1" applyAlignment="1">
      <alignment vertical="center"/>
      <protection/>
    </xf>
    <xf numFmtId="0" fontId="56" fillId="0" borderId="34" xfId="0" applyFont="1" applyBorder="1"/>
    <xf numFmtId="0" fontId="58" fillId="0" borderId="27" xfId="204" applyFont="1" applyFill="1" applyBorder="1" applyAlignment="1">
      <alignment vertical="center" wrapText="1"/>
      <protection/>
    </xf>
    <xf numFmtId="0" fontId="58" fillId="0" borderId="28" xfId="204" applyFont="1" applyFill="1" applyBorder="1" applyAlignment="1">
      <alignment vertical="center" wrapText="1"/>
      <protection/>
    </xf>
    <xf numFmtId="0" fontId="58" fillId="0" borderId="29" xfId="204" applyFont="1" applyFill="1" applyBorder="1" applyAlignment="1">
      <alignment vertical="center" wrapText="1"/>
      <protection/>
    </xf>
    <xf numFmtId="0" fontId="58" fillId="61" borderId="38" xfId="204" applyFont="1" applyFill="1" applyBorder="1" applyAlignment="1">
      <alignment vertical="center"/>
      <protection/>
    </xf>
    <xf numFmtId="10" fontId="58" fillId="61" borderId="37" xfId="24" applyNumberFormat="1" applyFont="1" applyFill="1" applyBorder="1" applyAlignment="1">
      <alignment horizontal="left" vertical="center"/>
    </xf>
    <xf numFmtId="0" fontId="58" fillId="61" borderId="37" xfId="204" applyFont="1" applyFill="1" applyBorder="1" applyAlignment="1">
      <alignment horizontal="left" vertical="center"/>
      <protection/>
    </xf>
    <xf numFmtId="175" fontId="56" fillId="0" borderId="0" xfId="208" applyFont="1" applyBorder="1" applyAlignment="1">
      <alignment horizontal="center"/>
      <protection/>
    </xf>
    <xf numFmtId="175" fontId="56" fillId="0" borderId="0" xfId="208" applyFont="1" applyBorder="1" applyAlignment="1">
      <alignment vertical="center"/>
      <protection/>
    </xf>
    <xf numFmtId="2" fontId="56" fillId="61" borderId="0" xfId="208" applyNumberFormat="1" applyFont="1" applyFill="1" applyBorder="1" applyAlignment="1">
      <alignment/>
      <protection/>
    </xf>
    <xf numFmtId="175" fontId="56" fillId="0" borderId="25" xfId="208" applyFont="1" applyBorder="1" applyAlignment="1">
      <alignment horizontal="center"/>
      <protection/>
    </xf>
    <xf numFmtId="175" fontId="56" fillId="0" borderId="25" xfId="208" applyFont="1" applyBorder="1" applyAlignment="1">
      <alignment vertical="center"/>
      <protection/>
    </xf>
    <xf numFmtId="2" fontId="56" fillId="61" borderId="25" xfId="208" applyNumberFormat="1" applyFont="1" applyFill="1" applyBorder="1" applyAlignment="1">
      <alignment/>
      <protection/>
    </xf>
    <xf numFmtId="175" fontId="58" fillId="60" borderId="25" xfId="208" applyFont="1" applyFill="1" applyBorder="1" applyAlignment="1">
      <alignment horizontal="center"/>
      <protection/>
    </xf>
    <xf numFmtId="175" fontId="58" fillId="60" borderId="25" xfId="208" applyFont="1" applyFill="1" applyBorder="1" applyAlignment="1">
      <alignment horizontal="center" vertical="center"/>
      <protection/>
    </xf>
    <xf numFmtId="44" fontId="56" fillId="0" borderId="25" xfId="20" applyFont="1" applyBorder="1" applyAlignment="1">
      <alignment horizontal="center"/>
    </xf>
    <xf numFmtId="0" fontId="56" fillId="0" borderId="25" xfId="208" applyNumberFormat="1" applyFont="1" applyBorder="1" applyAlignment="1">
      <alignment horizontal="center" vertical="center"/>
      <protection/>
    </xf>
    <xf numFmtId="175" fontId="58" fillId="0" borderId="25" xfId="208" applyFont="1" applyBorder="1" applyAlignment="1">
      <alignment horizontal="center"/>
      <protection/>
    </xf>
    <xf numFmtId="0" fontId="56" fillId="60" borderId="27" xfId="208" applyNumberFormat="1" applyFont="1" applyFill="1" applyBorder="1" applyAlignment="1">
      <alignment horizontal="center"/>
      <protection/>
    </xf>
    <xf numFmtId="167" fontId="56" fillId="60" borderId="28" xfId="157" applyFont="1" applyFill="1" applyBorder="1" applyAlignment="1">
      <alignment horizontal="center"/>
    </xf>
    <xf numFmtId="0" fontId="58" fillId="60" borderId="25" xfId="157" applyNumberFormat="1" applyFont="1" applyFill="1" applyBorder="1" applyAlignment="1">
      <alignment horizontal="center"/>
    </xf>
    <xf numFmtId="175" fontId="56" fillId="0" borderId="0" xfId="208" applyFont="1" applyAlignment="1">
      <alignment horizontal="center"/>
      <protection/>
    </xf>
    <xf numFmtId="175" fontId="56" fillId="0" borderId="0" xfId="208" applyFont="1">
      <alignment/>
      <protection/>
    </xf>
    <xf numFmtId="175" fontId="56" fillId="0" borderId="0" xfId="208" applyFont="1" applyAlignment="1">
      <alignment/>
      <protection/>
    </xf>
    <xf numFmtId="175" fontId="56" fillId="0" borderId="0" xfId="208" applyFont="1" applyFill="1">
      <alignment/>
      <protection/>
    </xf>
    <xf numFmtId="175" fontId="58" fillId="0" borderId="0" xfId="208" applyFont="1" applyFill="1" applyAlignment="1">
      <alignment horizontal="center" vertical="center"/>
      <protection/>
    </xf>
    <xf numFmtId="175" fontId="56" fillId="0" borderId="0" xfId="208" applyFont="1" applyFill="1" applyAlignment="1">
      <alignment/>
      <protection/>
    </xf>
    <xf numFmtId="0" fontId="56" fillId="0" borderId="0" xfId="208" applyNumberFormat="1" applyFont="1" applyFill="1" applyAlignment="1">
      <alignment vertical="center"/>
      <protection/>
    </xf>
    <xf numFmtId="0" fontId="56" fillId="0" borderId="0" xfId="208" applyNumberFormat="1" applyFont="1" applyFill="1">
      <alignment/>
      <protection/>
    </xf>
    <xf numFmtId="0" fontId="56" fillId="0" borderId="0" xfId="208" applyNumberFormat="1" applyFont="1" applyFill="1" applyAlignment="1">
      <alignment/>
      <protection/>
    </xf>
    <xf numFmtId="175" fontId="56" fillId="0" borderId="0" xfId="208" applyFont="1" applyFill="1" applyBorder="1">
      <alignment/>
      <protection/>
    </xf>
    <xf numFmtId="175" fontId="56" fillId="0" borderId="0" xfId="208" applyFont="1" applyFill="1" applyBorder="1" applyAlignment="1">
      <alignment horizontal="center"/>
      <protection/>
    </xf>
    <xf numFmtId="175" fontId="58" fillId="0" borderId="0" xfId="208" applyFont="1" applyFill="1" applyBorder="1" applyAlignment="1">
      <alignment horizontal="center" vertical="center"/>
      <protection/>
    </xf>
    <xf numFmtId="175" fontId="56" fillId="0" borderId="0" xfId="208" applyFont="1" applyFill="1" applyBorder="1" applyAlignment="1">
      <alignment horizontal="center" vertical="center"/>
      <protection/>
    </xf>
    <xf numFmtId="175" fontId="56" fillId="0" borderId="0" xfId="208" applyFont="1" applyFill="1" applyBorder="1" applyAlignment="1">
      <alignment vertical="center"/>
      <protection/>
    </xf>
    <xf numFmtId="175" fontId="56" fillId="61" borderId="0" xfId="208" applyFont="1" applyFill="1" applyBorder="1" applyAlignment="1">
      <alignment/>
      <protection/>
    </xf>
    <xf numFmtId="175" fontId="56" fillId="0" borderId="0" xfId="208" applyFont="1" applyBorder="1">
      <alignment/>
      <protection/>
    </xf>
    <xf numFmtId="175" fontId="56" fillId="0" borderId="0" xfId="208" applyFont="1" applyBorder="1" applyAlignment="1">
      <alignment/>
      <protection/>
    </xf>
    <xf numFmtId="175" fontId="58" fillId="0" borderId="0" xfId="208" applyFont="1" applyBorder="1" applyAlignment="1">
      <alignment horizontal="left"/>
      <protection/>
    </xf>
    <xf numFmtId="2" fontId="56" fillId="60" borderId="0" xfId="208" applyNumberFormat="1" applyFont="1" applyFill="1" applyBorder="1" applyAlignment="1">
      <alignment horizontal="center"/>
      <protection/>
    </xf>
    <xf numFmtId="175" fontId="56" fillId="60" borderId="0" xfId="208" applyFont="1" applyFill="1" applyBorder="1" applyAlignment="1">
      <alignment horizontal="center"/>
      <protection/>
    </xf>
    <xf numFmtId="2" fontId="56" fillId="0" borderId="0" xfId="208" applyNumberFormat="1" applyFont="1" applyBorder="1" applyAlignment="1">
      <alignment horizontal="center"/>
      <protection/>
    </xf>
    <xf numFmtId="175" fontId="58" fillId="61" borderId="0" xfId="208" applyFont="1" applyFill="1" applyBorder="1" applyAlignment="1">
      <alignment/>
      <protection/>
    </xf>
    <xf numFmtId="175" fontId="58" fillId="0" borderId="0" xfId="208" applyFont="1" applyBorder="1" applyAlignment="1">
      <alignment horizontal="left" wrapText="1"/>
      <protection/>
    </xf>
    <xf numFmtId="175" fontId="56" fillId="0" borderId="0" xfId="208" applyFont="1" applyBorder="1" applyAlignment="1">
      <alignment horizontal="center" vertical="center"/>
      <protection/>
    </xf>
    <xf numFmtId="175" fontId="58" fillId="61" borderId="0" xfId="208" applyFont="1" applyFill="1" applyBorder="1" applyAlignment="1">
      <alignment horizontal="center"/>
      <protection/>
    </xf>
    <xf numFmtId="175" fontId="56" fillId="0" borderId="0" xfId="208" applyFont="1" applyBorder="1" applyAlignment="1">
      <alignment horizontal="center" vertical="center"/>
      <protection/>
    </xf>
    <xf numFmtId="175" fontId="58" fillId="0" borderId="0" xfId="208" applyFont="1" applyBorder="1" applyAlignment="1">
      <alignment horizontal="center" vertical="center"/>
      <protection/>
    </xf>
    <xf numFmtId="175" fontId="56" fillId="61" borderId="0" xfId="208" applyFont="1" applyFill="1" applyBorder="1" applyAlignment="1">
      <alignment horizontal="center"/>
      <protection/>
    </xf>
    <xf numFmtId="2" fontId="56" fillId="61" borderId="0" xfId="208" applyNumberFormat="1" applyFont="1" applyFill="1" applyBorder="1" applyAlignment="1">
      <alignment horizontal="center"/>
      <protection/>
    </xf>
    <xf numFmtId="175" fontId="58" fillId="0" borderId="0" xfId="208" applyFont="1" applyBorder="1">
      <alignment/>
      <protection/>
    </xf>
    <xf numFmtId="175" fontId="56" fillId="0" borderId="0" xfId="208" applyFont="1" applyBorder="1" applyAlignment="1">
      <alignment horizontal="center" wrapText="1"/>
      <protection/>
    </xf>
    <xf numFmtId="43" fontId="56" fillId="0" borderId="0" xfId="26" applyFont="1" applyFill="1" applyAlignment="1">
      <alignment/>
    </xf>
    <xf numFmtId="44" fontId="56" fillId="0" borderId="25" xfId="20" applyFont="1" applyBorder="1"/>
    <xf numFmtId="175" fontId="56" fillId="0" borderId="0" xfId="208" applyFont="1" applyBorder="1" applyAlignment="1">
      <alignment vertical="center" wrapText="1"/>
      <protection/>
    </xf>
    <xf numFmtId="0" fontId="55" fillId="0" borderId="25" xfId="0" applyFont="1" applyFill="1" applyBorder="1" applyAlignment="1">
      <alignment horizontal="center" vertical="center" wrapText="1"/>
    </xf>
    <xf numFmtId="0" fontId="56" fillId="60" borderId="29" xfId="208" applyNumberFormat="1" applyFont="1" applyFill="1" applyBorder="1" applyAlignment="1">
      <alignment horizontal="center"/>
      <protection/>
    </xf>
    <xf numFmtId="44" fontId="0" fillId="0" borderId="0" xfId="0" applyNumberForma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57" fillId="0" borderId="25" xfId="0" applyFont="1" applyFill="1" applyBorder="1" applyAlignment="1">
      <alignment horizontal="center" vertical="center" wrapText="1"/>
    </xf>
    <xf numFmtId="4" fontId="57" fillId="0" borderId="25" xfId="0" applyNumberFormat="1" applyFont="1" applyFill="1" applyBorder="1" applyAlignment="1">
      <alignment horizontal="center" vertical="center"/>
    </xf>
    <xf numFmtId="4" fontId="56" fillId="0" borderId="25" xfId="208" applyNumberFormat="1" applyFont="1" applyBorder="1" applyAlignment="1">
      <alignment horizontal="center" vertical="center"/>
      <protection/>
    </xf>
    <xf numFmtId="0" fontId="0" fillId="0" borderId="25" xfId="0" applyFill="1" applyBorder="1" applyAlignment="1">
      <alignment horizontal="left" vertical="center"/>
    </xf>
    <xf numFmtId="0" fontId="58" fillId="60" borderId="25" xfId="157" applyNumberFormat="1" applyFont="1" applyFill="1" applyBorder="1" applyAlignment="1">
      <alignment horizontal="center" vertical="center"/>
    </xf>
    <xf numFmtId="175" fontId="56" fillId="0" borderId="0" xfId="208" applyFont="1" applyAlignment="1">
      <alignment horizontal="center" vertical="center"/>
      <protection/>
    </xf>
    <xf numFmtId="175" fontId="56" fillId="0" borderId="0" xfId="208" applyFont="1" applyAlignment="1">
      <alignment vertical="center"/>
      <protection/>
    </xf>
    <xf numFmtId="0" fontId="56" fillId="60" borderId="27" xfId="208" applyNumberFormat="1" applyFont="1" applyFill="1" applyBorder="1" applyAlignment="1">
      <alignment horizontal="center" vertical="center"/>
      <protection/>
    </xf>
    <xf numFmtId="167" fontId="56" fillId="60" borderId="28" xfId="157" applyFont="1" applyFill="1" applyBorder="1" applyAlignment="1">
      <alignment horizontal="center" vertical="center"/>
    </xf>
    <xf numFmtId="0" fontId="56" fillId="60" borderId="29" xfId="208" applyNumberFormat="1" applyFont="1" applyFill="1" applyBorder="1" applyAlignment="1">
      <alignment horizontal="left" vertical="center"/>
      <protection/>
    </xf>
    <xf numFmtId="0" fontId="55" fillId="0" borderId="0" xfId="0" applyFont="1" applyFill="1" applyBorder="1" applyAlignment="1">
      <alignment horizontal="left" vertical="center" wrapText="1"/>
    </xf>
    <xf numFmtId="2" fontId="57" fillId="0" borderId="25" xfId="0" applyNumberFormat="1" applyFont="1" applyFill="1" applyBorder="1" applyAlignment="1">
      <alignment horizontal="center" vertical="center" wrapText="1"/>
    </xf>
    <xf numFmtId="175" fontId="58" fillId="0" borderId="0" xfId="208" applyFont="1" applyBorder="1" applyAlignment="1">
      <alignment horizontal="right" vertical="center"/>
      <protection/>
    </xf>
    <xf numFmtId="0" fontId="56" fillId="0" borderId="0" xfId="208" applyNumberFormat="1" applyFont="1" applyBorder="1" applyAlignment="1">
      <alignment horizontal="center" vertical="center"/>
      <protection/>
    </xf>
    <xf numFmtId="4" fontId="56" fillId="0" borderId="0" xfId="208" applyNumberFormat="1" applyFont="1" applyBorder="1" applyAlignment="1">
      <alignment horizontal="center" vertical="center"/>
      <protection/>
    </xf>
    <xf numFmtId="4" fontId="56" fillId="0" borderId="0" xfId="208" applyNumberFormat="1" applyFont="1" applyFill="1" applyBorder="1" applyAlignment="1">
      <alignment horizontal="center" vertical="center"/>
      <protection/>
    </xf>
    <xf numFmtId="0" fontId="56" fillId="60" borderId="29" xfId="208" applyNumberFormat="1" applyFont="1" applyFill="1" applyBorder="1" applyAlignment="1">
      <alignment horizontal="center" vertical="center"/>
      <protection/>
    </xf>
    <xf numFmtId="175" fontId="56" fillId="0" borderId="0" xfId="208" applyFont="1" applyFill="1" applyAlignment="1">
      <alignment vertical="center"/>
      <protection/>
    </xf>
    <xf numFmtId="175" fontId="56" fillId="0" borderId="0" xfId="208" applyFont="1" applyFill="1" applyAlignment="1">
      <alignment horizontal="center" vertical="center"/>
      <protection/>
    </xf>
    <xf numFmtId="178" fontId="56" fillId="0" borderId="0" xfId="208" applyNumberFormat="1" applyFont="1" applyFill="1" applyAlignment="1">
      <alignment horizontal="center" vertical="center"/>
      <protection/>
    </xf>
    <xf numFmtId="2" fontId="56" fillId="0" borderId="0" xfId="208" applyNumberFormat="1" applyFont="1" applyFill="1" applyAlignment="1">
      <alignment horizontal="center" vertical="center"/>
      <protection/>
    </xf>
    <xf numFmtId="175" fontId="56" fillId="0" borderId="0" xfId="208" applyFont="1" applyFill="1" applyBorder="1" applyAlignment="1">
      <alignment vertical="center" wrapText="1"/>
      <protection/>
    </xf>
    <xf numFmtId="2" fontId="56" fillId="0" borderId="0" xfId="208" applyNumberFormat="1" applyFont="1" applyFill="1" applyBorder="1" applyAlignment="1">
      <alignment vertical="center"/>
      <protection/>
    </xf>
    <xf numFmtId="4" fontId="56" fillId="0" borderId="0" xfId="208" applyNumberFormat="1" applyFont="1" applyFill="1" applyAlignment="1">
      <alignment horizontal="center" vertical="center"/>
      <protection/>
    </xf>
    <xf numFmtId="4" fontId="56" fillId="60" borderId="28" xfId="157" applyNumberFormat="1" applyFont="1" applyFill="1" applyBorder="1" applyAlignment="1">
      <alignment horizontal="center" vertical="center"/>
    </xf>
    <xf numFmtId="4" fontId="56" fillId="0" borderId="0" xfId="208" applyNumberFormat="1" applyFont="1" applyFill="1" applyAlignment="1">
      <alignment vertical="center"/>
      <protection/>
    </xf>
    <xf numFmtId="4" fontId="57" fillId="0" borderId="25" xfId="0" applyNumberFormat="1" applyFont="1" applyFill="1" applyBorder="1" applyAlignment="1">
      <alignment horizontal="center" vertical="top"/>
    </xf>
    <xf numFmtId="4" fontId="56" fillId="0" borderId="25" xfId="208" applyNumberFormat="1" applyFont="1" applyBorder="1" applyAlignment="1">
      <alignment horizontal="center"/>
      <protection/>
    </xf>
    <xf numFmtId="4" fontId="56" fillId="60" borderId="28" xfId="157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 vertical="top"/>
    </xf>
    <xf numFmtId="2" fontId="57" fillId="0" borderId="25" xfId="0" applyNumberFormat="1" applyFont="1" applyFill="1" applyBorder="1" applyAlignment="1">
      <alignment horizontal="center" vertical="center"/>
    </xf>
    <xf numFmtId="2" fontId="56" fillId="60" borderId="28" xfId="157" applyNumberFormat="1" applyFont="1" applyFill="1" applyBorder="1" applyAlignment="1">
      <alignment horizontal="center"/>
    </xf>
    <xf numFmtId="2" fontId="56" fillId="0" borderId="25" xfId="208" applyNumberFormat="1" applyFont="1" applyBorder="1" applyAlignment="1">
      <alignment horizontal="center"/>
      <protection/>
    </xf>
    <xf numFmtId="176" fontId="57" fillId="0" borderId="25" xfId="0" applyNumberFormat="1" applyFont="1" applyFill="1" applyBorder="1" applyAlignment="1">
      <alignment horizontal="center" vertical="center"/>
    </xf>
    <xf numFmtId="0" fontId="58" fillId="59" borderId="25" xfId="204" applyFont="1" applyFill="1" applyBorder="1" applyAlignment="1">
      <alignment horizontal="right" vertical="center"/>
      <protection/>
    </xf>
    <xf numFmtId="0" fontId="58" fillId="59" borderId="25" xfId="204" applyFont="1" applyFill="1" applyBorder="1" applyAlignment="1">
      <alignment horizontal="right" vertical="center" wrapText="1"/>
      <protection/>
    </xf>
    <xf numFmtId="0" fontId="57" fillId="59" borderId="25" xfId="0" applyFont="1" applyFill="1" applyBorder="1" applyAlignment="1">
      <alignment horizontal="left" vertical="center" wrapText="1"/>
    </xf>
    <xf numFmtId="175" fontId="62" fillId="0" borderId="0" xfId="208" applyFont="1" applyBorder="1" applyAlignment="1">
      <alignment horizontal="center"/>
      <protection/>
    </xf>
    <xf numFmtId="175" fontId="62" fillId="0" borderId="0" xfId="208" applyFont="1" applyBorder="1" applyAlignment="1">
      <alignment horizontal="center" vertical="center"/>
      <protection/>
    </xf>
    <xf numFmtId="0" fontId="57" fillId="0" borderId="2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67" fillId="60" borderId="25" xfId="0" applyFont="1" applyFill="1" applyBorder="1" applyAlignment="1">
      <alignment horizontal="center" vertical="center" wrapText="1"/>
    </xf>
    <xf numFmtId="0" fontId="58" fillId="59" borderId="25" xfId="204" applyFont="1" applyFill="1" applyBorder="1" applyAlignment="1">
      <alignment horizontal="right" vertical="center"/>
      <protection/>
    </xf>
    <xf numFmtId="0" fontId="58" fillId="59" borderId="25" xfId="204" applyFont="1" applyFill="1" applyBorder="1" applyAlignment="1">
      <alignment horizontal="right" vertical="center" wrapText="1"/>
      <protection/>
    </xf>
    <xf numFmtId="175" fontId="56" fillId="0" borderId="0" xfId="208" applyFont="1" applyBorder="1" applyAlignment="1">
      <alignment horizontal="center" vertical="center" wrapText="1"/>
      <protection/>
    </xf>
    <xf numFmtId="2" fontId="56" fillId="61" borderId="0" xfId="208" applyNumberFormat="1" applyFont="1" applyFill="1" applyBorder="1" applyAlignment="1">
      <alignment horizontal="center"/>
      <protection/>
    </xf>
    <xf numFmtId="0" fontId="55" fillId="0" borderId="25" xfId="0" applyFont="1" applyFill="1" applyBorder="1" applyAlignment="1">
      <alignment horizontal="center" vertical="center"/>
    </xf>
    <xf numFmtId="175" fontId="58" fillId="0" borderId="0" xfId="208" applyFont="1" applyFill="1" applyBorder="1" applyAlignment="1">
      <alignment horizontal="left" vertical="center" wrapText="1"/>
      <protection/>
    </xf>
    <xf numFmtId="0" fontId="58" fillId="62" borderId="25" xfId="0" applyFont="1" applyFill="1" applyBorder="1" applyAlignment="1">
      <alignment horizontal="center" vertical="center" wrapText="1"/>
    </xf>
    <xf numFmtId="0" fontId="58" fillId="62" borderId="25" xfId="0" applyFont="1" applyFill="1" applyBorder="1" applyAlignment="1">
      <alignment vertical="center" wrapText="1"/>
    </xf>
    <xf numFmtId="0" fontId="57" fillId="62" borderId="25" xfId="0" applyFont="1" applyFill="1" applyBorder="1" applyAlignment="1">
      <alignment horizontal="left" vertical="center" wrapText="1"/>
    </xf>
    <xf numFmtId="0" fontId="56" fillId="62" borderId="25" xfId="0" applyFont="1" applyFill="1" applyBorder="1" applyAlignment="1">
      <alignment horizontal="left" vertical="center" wrapText="1"/>
    </xf>
    <xf numFmtId="44" fontId="58" fillId="62" borderId="25" xfId="0" applyNumberFormat="1" applyFont="1" applyFill="1" applyBorder="1" applyAlignment="1">
      <alignment horizontal="right" vertical="center" wrapText="1"/>
    </xf>
    <xf numFmtId="10" fontId="58" fillId="62" borderId="25" xfId="24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top"/>
    </xf>
    <xf numFmtId="0" fontId="68" fillId="59" borderId="0" xfId="0" applyFont="1" applyFill="1" applyBorder="1" applyAlignment="1">
      <alignment horizontal="left" vertical="top"/>
    </xf>
    <xf numFmtId="44" fontId="68" fillId="0" borderId="0" xfId="0" applyNumberFormat="1" applyFont="1" applyFill="1" applyBorder="1" applyAlignment="1">
      <alignment horizontal="left" vertical="top"/>
    </xf>
    <xf numFmtId="0" fontId="68" fillId="59" borderId="25" xfId="0" applyFont="1" applyFill="1" applyBorder="1" applyAlignment="1">
      <alignment horizontal="left" vertical="top"/>
    </xf>
    <xf numFmtId="44" fontId="68" fillId="59" borderId="25" xfId="20" applyFont="1" applyFill="1" applyBorder="1" applyAlignment="1">
      <alignment horizontal="left" vertical="top"/>
    </xf>
    <xf numFmtId="0" fontId="56" fillId="0" borderId="25" xfId="27" applyFont="1" applyBorder="1" applyAlignment="1">
      <alignment horizontal="left" vertical="center" wrapText="1"/>
      <protection/>
    </xf>
    <xf numFmtId="174" fontId="56" fillId="0" borderId="25" xfId="135" applyNumberFormat="1" applyFont="1" applyFill="1" applyBorder="1" applyAlignment="1">
      <alignment horizontal="right" vertical="center" wrapText="1"/>
    </xf>
    <xf numFmtId="10" fontId="57" fillId="0" borderId="25" xfId="24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/>
    </xf>
    <xf numFmtId="0" fontId="69" fillId="0" borderId="25" xfId="0" applyFont="1" applyFill="1" applyBorder="1" applyAlignment="1">
      <alignment horizontal="center" vertical="center"/>
    </xf>
    <xf numFmtId="2" fontId="57" fillId="0" borderId="25" xfId="0" applyNumberFormat="1" applyFont="1" applyFill="1" applyBorder="1" applyAlignment="1">
      <alignment horizontal="center" vertical="top"/>
    </xf>
    <xf numFmtId="0" fontId="57" fillId="0" borderId="25" xfId="0" applyFont="1" applyFill="1" applyBorder="1" applyAlignment="1">
      <alignment horizontal="center" vertical="top"/>
    </xf>
    <xf numFmtId="0" fontId="69" fillId="0" borderId="25" xfId="0" applyFont="1" applyFill="1" applyBorder="1" applyAlignment="1">
      <alignment horizontal="left" vertical="top"/>
    </xf>
    <xf numFmtId="175" fontId="1" fillId="0" borderId="0" xfId="208" applyFont="1" applyBorder="1">
      <alignment/>
      <protection/>
    </xf>
    <xf numFmtId="175" fontId="56" fillId="0" borderId="25" xfId="208" applyFont="1" applyBorder="1" applyAlignment="1">
      <alignment horizontal="center" vertical="center"/>
      <protection/>
    </xf>
    <xf numFmtId="2" fontId="56" fillId="0" borderId="25" xfId="208" applyNumberFormat="1" applyFont="1" applyBorder="1" applyAlignment="1">
      <alignment horizontal="center" vertical="center"/>
      <protection/>
    </xf>
    <xf numFmtId="44" fontId="56" fillId="0" borderId="25" xfId="20" applyFont="1" applyBorder="1" applyAlignment="1">
      <alignment horizontal="center" vertical="center"/>
    </xf>
    <xf numFmtId="44" fontId="56" fillId="0" borderId="25" xfId="20" applyFont="1" applyBorder="1" applyAlignment="1">
      <alignment vertical="center"/>
    </xf>
    <xf numFmtId="2" fontId="56" fillId="0" borderId="25" xfId="208" applyNumberFormat="1" applyFont="1" applyFill="1" applyBorder="1" applyAlignment="1">
      <alignment horizontal="center" vertical="center"/>
      <protection/>
    </xf>
    <xf numFmtId="175" fontId="58" fillId="0" borderId="25" xfId="208" applyFont="1" applyBorder="1" applyAlignment="1">
      <alignment horizontal="center" vertical="center"/>
      <protection/>
    </xf>
    <xf numFmtId="175" fontId="58" fillId="0" borderId="25" xfId="208" applyFont="1" applyFill="1" applyBorder="1" applyAlignment="1">
      <alignment horizontal="center" vertical="center"/>
      <protection/>
    </xf>
    <xf numFmtId="1" fontId="56" fillId="0" borderId="25" xfId="208" applyNumberFormat="1" applyFont="1" applyFill="1" applyBorder="1" applyAlignment="1">
      <alignment horizontal="center" vertical="center" wrapText="1"/>
      <protection/>
    </xf>
    <xf numFmtId="175" fontId="62" fillId="0" borderId="0" xfId="208" applyFont="1" applyFill="1" applyBorder="1">
      <alignment/>
      <protection/>
    </xf>
    <xf numFmtId="175" fontId="1" fillId="0" borderId="0" xfId="208" applyFill="1" applyBorder="1">
      <alignment/>
      <protection/>
    </xf>
    <xf numFmtId="0" fontId="56" fillId="0" borderId="0" xfId="208" applyNumberFormat="1" applyFont="1" applyFill="1" applyBorder="1" applyAlignment="1">
      <alignment horizontal="center"/>
      <protection/>
    </xf>
    <xf numFmtId="4" fontId="56" fillId="0" borderId="0" xfId="157" applyNumberFormat="1" applyFont="1" applyFill="1" applyBorder="1" applyAlignment="1">
      <alignment horizontal="center"/>
    </xf>
    <xf numFmtId="0" fontId="56" fillId="0" borderId="0" xfId="208" applyNumberFormat="1" applyFont="1" applyFill="1" applyBorder="1" applyAlignment="1">
      <alignment horizontal="center" vertical="center"/>
      <protection/>
    </xf>
    <xf numFmtId="175" fontId="58" fillId="0" borderId="0" xfId="208" applyFont="1" applyBorder="1" applyAlignment="1">
      <alignment horizontal="left" vertical="center" wrapText="1"/>
      <protection/>
    </xf>
    <xf numFmtId="44" fontId="0" fillId="0" borderId="0" xfId="20" applyFont="1" applyFill="1" applyBorder="1" applyAlignment="1">
      <alignment horizontal="left" vertical="top"/>
    </xf>
    <xf numFmtId="174" fontId="57" fillId="0" borderId="0" xfId="0" applyNumberFormat="1" applyFont="1" applyFill="1" applyBorder="1" applyAlignment="1">
      <alignment horizontal="center" vertical="top"/>
    </xf>
    <xf numFmtId="174" fontId="57" fillId="0" borderId="0" xfId="20" applyNumberFormat="1" applyFont="1" applyFill="1" applyBorder="1" applyAlignment="1">
      <alignment horizontal="center" vertical="top"/>
    </xf>
    <xf numFmtId="10" fontId="57" fillId="0" borderId="0" xfId="24" applyNumberFormat="1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center" vertical="center"/>
    </xf>
    <xf numFmtId="0" fontId="63" fillId="0" borderId="25" xfId="0" applyFont="1" applyFill="1" applyBorder="1" applyAlignment="1" applyProtection="1">
      <alignment horizontal="center" vertical="center"/>
      <protection/>
    </xf>
    <xf numFmtId="175" fontId="56" fillId="0" borderId="0" xfId="208" applyFont="1" applyBorder="1" applyAlignment="1">
      <alignment horizontal="center"/>
      <protection/>
    </xf>
    <xf numFmtId="175" fontId="56" fillId="0" borderId="0" xfId="208" applyFont="1" applyBorder="1" applyAlignment="1">
      <alignment horizontal="center" vertical="center"/>
      <protection/>
    </xf>
    <xf numFmtId="0" fontId="57" fillId="0" borderId="25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vertical="center"/>
    </xf>
    <xf numFmtId="0" fontId="57" fillId="0" borderId="39" xfId="0" applyFont="1" applyBorder="1" applyAlignment="1">
      <alignment vertical="center" wrapText="1"/>
    </xf>
    <xf numFmtId="2" fontId="57" fillId="0" borderId="25" xfId="0" applyNumberFormat="1" applyFont="1" applyFill="1" applyBorder="1" applyAlignment="1">
      <alignment horizontal="right" vertical="center" wrapText="1"/>
    </xf>
    <xf numFmtId="4" fontId="57" fillId="0" borderId="25" xfId="0" applyNumberFormat="1" applyFont="1" applyFill="1" applyBorder="1" applyAlignment="1">
      <alignment horizontal="right" vertical="center" wrapText="1"/>
    </xf>
    <xf numFmtId="1" fontId="56" fillId="0" borderId="39" xfId="208" applyNumberFormat="1" applyFont="1" applyFill="1" applyBorder="1" applyAlignment="1">
      <alignment horizontal="center" vertical="center" wrapText="1"/>
      <protection/>
    </xf>
    <xf numFmtId="2" fontId="57" fillId="0" borderId="25" xfId="0" applyNumberFormat="1" applyFont="1" applyFill="1" applyBorder="1" applyAlignment="1">
      <alignment horizontal="right" vertical="center"/>
    </xf>
    <xf numFmtId="2" fontId="56" fillId="0" borderId="25" xfId="27" applyNumberFormat="1" applyFont="1" applyFill="1" applyBorder="1" applyAlignment="1">
      <alignment horizontal="right" vertical="center" wrapText="1"/>
      <protection/>
    </xf>
    <xf numFmtId="175" fontId="56" fillId="0" borderId="25" xfId="208" applyFont="1" applyFill="1" applyBorder="1" applyAlignment="1">
      <alignment vertical="center"/>
      <protection/>
    </xf>
    <xf numFmtId="2" fontId="56" fillId="60" borderId="28" xfId="157" applyNumberFormat="1" applyFont="1" applyFill="1" applyBorder="1" applyAlignment="1">
      <alignment horizontal="center" vertical="center"/>
    </xf>
    <xf numFmtId="175" fontId="62" fillId="0" borderId="0" xfId="208" applyFont="1" applyBorder="1" applyAlignment="1">
      <alignment horizontal="center"/>
      <protection/>
    </xf>
    <xf numFmtId="0" fontId="64" fillId="63" borderId="25" xfId="204" applyFont="1" applyFill="1" applyBorder="1" applyAlignment="1">
      <alignment horizontal="center" vertical="center"/>
      <protection/>
    </xf>
    <xf numFmtId="175" fontId="58" fillId="0" borderId="0" xfId="208" applyFont="1" applyBorder="1" applyAlignment="1">
      <alignment horizontal="right"/>
      <protection/>
    </xf>
    <xf numFmtId="175" fontId="58" fillId="0" borderId="0" xfId="208" applyFont="1" applyBorder="1" applyAlignment="1">
      <alignment horizontal="center"/>
      <protection/>
    </xf>
    <xf numFmtId="175" fontId="56" fillId="0" borderId="0" xfId="208" applyFont="1" applyBorder="1" applyAlignment="1">
      <alignment horizontal="center" vertical="center"/>
      <protection/>
    </xf>
    <xf numFmtId="175" fontId="56" fillId="0" borderId="0" xfId="208" applyFont="1" applyBorder="1" applyAlignment="1">
      <alignment horizontal="center"/>
      <protection/>
    </xf>
    <xf numFmtId="175" fontId="56" fillId="0" borderId="0" xfId="208" applyFont="1" applyBorder="1" applyAlignment="1">
      <alignment horizontal="center" vertical="center" wrapText="1"/>
      <protection/>
    </xf>
    <xf numFmtId="175" fontId="56" fillId="61" borderId="0" xfId="208" applyFont="1" applyFill="1" applyBorder="1" applyAlignment="1">
      <alignment horizontal="center"/>
      <protection/>
    </xf>
    <xf numFmtId="2" fontId="56" fillId="61" borderId="0" xfId="208" applyNumberFormat="1" applyFont="1" applyFill="1" applyBorder="1" applyAlignment="1">
      <alignment horizontal="center"/>
      <protection/>
    </xf>
    <xf numFmtId="0" fontId="1" fillId="0" borderId="0" xfId="212">
      <alignment/>
      <protection/>
    </xf>
    <xf numFmtId="0" fontId="1" fillId="61" borderId="0" xfId="212" applyFill="1">
      <alignment/>
      <protection/>
    </xf>
    <xf numFmtId="10" fontId="71" fillId="64" borderId="25" xfId="204" applyNumberFormat="1" applyFont="1" applyFill="1" applyBorder="1" applyAlignment="1">
      <alignment horizontal="center" vertical="center"/>
      <protection/>
    </xf>
    <xf numFmtId="40" fontId="58" fillId="61" borderId="40" xfId="118" applyNumberFormat="1" applyFont="1" applyFill="1" applyBorder="1" applyAlignment="1">
      <alignment vertical="center"/>
      <protection/>
    </xf>
    <xf numFmtId="0" fontId="56" fillId="0" borderId="0" xfId="212" applyFont="1">
      <alignment/>
      <protection/>
    </xf>
    <xf numFmtId="0" fontId="56" fillId="0" borderId="25" xfId="212" applyFont="1" applyBorder="1" applyAlignment="1">
      <alignment horizontal="center" vertical="center" wrapText="1"/>
      <protection/>
    </xf>
    <xf numFmtId="0" fontId="56" fillId="0" borderId="25" xfId="212" applyFont="1" applyBorder="1" applyAlignment="1">
      <alignment horizontal="center"/>
      <protection/>
    </xf>
    <xf numFmtId="10" fontId="56" fillId="0" borderId="25" xfId="212" applyNumberFormat="1" applyFont="1" applyBorder="1">
      <alignment/>
      <protection/>
    </xf>
    <xf numFmtId="0" fontId="58" fillId="62" borderId="25" xfId="212" applyFont="1" applyFill="1" applyBorder="1" applyAlignment="1">
      <alignment horizontal="center"/>
      <protection/>
    </xf>
    <xf numFmtId="10" fontId="58" fillId="62" borderId="25" xfId="212" applyNumberFormat="1" applyFont="1" applyFill="1" applyBorder="1">
      <alignment/>
      <protection/>
    </xf>
    <xf numFmtId="10" fontId="56" fillId="0" borderId="25" xfId="212" applyNumberFormat="1" applyFont="1" applyBorder="1" applyAlignment="1">
      <alignment horizontal="center"/>
      <protection/>
    </xf>
    <xf numFmtId="0" fontId="56" fillId="0" borderId="25" xfId="212" applyFont="1" applyBorder="1" applyAlignment="1">
      <alignment horizontal="center" vertical="center"/>
      <protection/>
    </xf>
    <xf numFmtId="10" fontId="56" fillId="0" borderId="25" xfId="212" applyNumberFormat="1" applyFont="1" applyBorder="1" applyAlignment="1">
      <alignment vertical="center"/>
      <protection/>
    </xf>
    <xf numFmtId="10" fontId="58" fillId="60" borderId="25" xfId="212" applyNumberFormat="1" applyFont="1" applyFill="1" applyBorder="1">
      <alignment/>
      <protection/>
    </xf>
    <xf numFmtId="0" fontId="57" fillId="0" borderId="0" xfId="0" applyFont="1" applyFill="1" applyBorder="1" applyAlignment="1">
      <alignment horizontal="center" vertical="center"/>
    </xf>
    <xf numFmtId="175" fontId="58" fillId="0" borderId="0" xfId="208" applyFont="1" applyFill="1" applyBorder="1">
      <alignment/>
      <protection/>
    </xf>
    <xf numFmtId="175" fontId="56" fillId="0" borderId="0" xfId="208" applyFont="1" applyFill="1" applyBorder="1" applyAlignment="1">
      <alignment horizontal="center" wrapText="1"/>
      <protection/>
    </xf>
    <xf numFmtId="0" fontId="0" fillId="0" borderId="0" xfId="0"/>
    <xf numFmtId="0" fontId="58" fillId="65" borderId="41" xfId="0" applyFont="1" applyFill="1" applyBorder="1" applyAlignment="1">
      <alignment horizontal="left" vertical="top" wrapText="1"/>
    </xf>
    <xf numFmtId="0" fontId="58" fillId="65" borderId="41" xfId="0" applyFont="1" applyFill="1" applyBorder="1" applyAlignment="1">
      <alignment horizontal="center" vertical="top" wrapText="1"/>
    </xf>
    <xf numFmtId="0" fontId="58" fillId="65" borderId="41" xfId="0" applyFont="1" applyFill="1" applyBorder="1" applyAlignment="1">
      <alignment horizontal="right" vertical="top" wrapText="1"/>
    </xf>
    <xf numFmtId="0" fontId="69" fillId="66" borderId="41" xfId="0" applyFont="1" applyFill="1" applyBorder="1" applyAlignment="1">
      <alignment horizontal="left" vertical="top" wrapText="1"/>
    </xf>
    <xf numFmtId="0" fontId="69" fillId="66" borderId="41" xfId="0" applyFont="1" applyFill="1" applyBorder="1" applyAlignment="1">
      <alignment horizontal="center" vertical="top" wrapText="1"/>
    </xf>
    <xf numFmtId="0" fontId="69" fillId="66" borderId="41" xfId="0" applyFont="1" applyFill="1" applyBorder="1" applyAlignment="1">
      <alignment horizontal="right" vertical="top" wrapText="1"/>
    </xf>
    <xf numFmtId="0" fontId="69" fillId="67" borderId="41" xfId="0" applyFont="1" applyFill="1" applyBorder="1" applyAlignment="1">
      <alignment horizontal="left" vertical="top" wrapText="1"/>
    </xf>
    <xf numFmtId="0" fontId="69" fillId="67" borderId="41" xfId="0" applyFont="1" applyFill="1" applyBorder="1" applyAlignment="1">
      <alignment horizontal="center" vertical="top" wrapText="1"/>
    </xf>
    <xf numFmtId="0" fontId="69" fillId="67" borderId="41" xfId="0" applyFont="1" applyFill="1" applyBorder="1" applyAlignment="1">
      <alignment horizontal="right" vertical="top" wrapText="1"/>
    </xf>
    <xf numFmtId="2" fontId="69" fillId="66" borderId="41" xfId="0" applyNumberFormat="1" applyFont="1" applyFill="1" applyBorder="1" applyAlignment="1">
      <alignment horizontal="right" vertical="top" wrapText="1"/>
    </xf>
    <xf numFmtId="2" fontId="1" fillId="65" borderId="0" xfId="0" applyNumberFormat="1" applyFont="1" applyFill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72" fillId="0" borderId="42" xfId="0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/>
    </xf>
    <xf numFmtId="0" fontId="72" fillId="0" borderId="42" xfId="0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right" vertical="center"/>
    </xf>
    <xf numFmtId="179" fontId="74" fillId="0" borderId="0" xfId="0" applyNumberFormat="1" applyFont="1" applyAlignment="1">
      <alignment horizontal="right" vertical="center"/>
    </xf>
    <xf numFmtId="0" fontId="74" fillId="68" borderId="43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179" fontId="57" fillId="0" borderId="0" xfId="0" applyNumberFormat="1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180" fontId="57" fillId="0" borderId="0" xfId="0" applyNumberFormat="1" applyFont="1" applyAlignment="1">
      <alignment horizontal="right" vertical="center"/>
    </xf>
    <xf numFmtId="0" fontId="55" fillId="0" borderId="43" xfId="0" applyFont="1" applyBorder="1" applyAlignment="1">
      <alignment horizontal="right" vertical="center"/>
    </xf>
    <xf numFmtId="180" fontId="57" fillId="0" borderId="43" xfId="0" applyNumberFormat="1" applyFont="1" applyBorder="1" applyAlignment="1">
      <alignment horizontal="right" vertical="center"/>
    </xf>
    <xf numFmtId="0" fontId="55" fillId="0" borderId="43" xfId="0" applyFont="1" applyBorder="1" applyAlignment="1">
      <alignment horizontal="left" vertical="center"/>
    </xf>
    <xf numFmtId="180" fontId="55" fillId="0" borderId="43" xfId="0" applyNumberFormat="1" applyFont="1" applyBorder="1" applyAlignment="1">
      <alignment horizontal="right" vertical="center"/>
    </xf>
    <xf numFmtId="180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4" fontId="55" fillId="0" borderId="42" xfId="0" applyNumberFormat="1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6" fillId="0" borderId="25" xfId="0" applyFont="1" applyBorder="1" applyAlignment="1" applyProtection="1">
      <alignment horizontal="center" vertical="center" wrapText="1"/>
      <protection/>
    </xf>
    <xf numFmtId="0" fontId="56" fillId="61" borderId="25" xfId="0" applyFont="1" applyFill="1" applyBorder="1" applyAlignment="1" applyProtection="1">
      <alignment horizontal="center" vertical="center" wrapText="1"/>
      <protection/>
    </xf>
    <xf numFmtId="0" fontId="56" fillId="0" borderId="25" xfId="0" applyFont="1" applyFill="1" applyBorder="1" applyAlignment="1">
      <alignment horizontal="center" vertical="center"/>
    </xf>
    <xf numFmtId="0" fontId="58" fillId="62" borderId="25" xfId="212" applyFont="1" applyFill="1" applyBorder="1" applyAlignment="1">
      <alignment horizontal="center"/>
      <protection/>
    </xf>
    <xf numFmtId="0" fontId="56" fillId="0" borderId="25" xfId="212" applyFont="1" applyBorder="1" applyAlignment="1">
      <alignment horizontal="left"/>
      <protection/>
    </xf>
    <xf numFmtId="0" fontId="56" fillId="0" borderId="25" xfId="212" applyFont="1" applyBorder="1" applyAlignment="1">
      <alignment horizontal="left" wrapText="1"/>
      <protection/>
    </xf>
    <xf numFmtId="0" fontId="58" fillId="60" borderId="25" xfId="212" applyFont="1" applyFill="1" applyBorder="1" applyAlignment="1">
      <alignment horizontal="center"/>
      <protection/>
    </xf>
    <xf numFmtId="0" fontId="58" fillId="69" borderId="25" xfId="204" applyFont="1" applyFill="1" applyBorder="1" applyAlignment="1">
      <alignment horizontal="left" vertical="center" wrapText="1"/>
      <protection/>
    </xf>
    <xf numFmtId="0" fontId="64" fillId="64" borderId="25" xfId="204" applyFont="1" applyFill="1" applyBorder="1" applyAlignment="1">
      <alignment horizontal="left" vertical="center"/>
      <protection/>
    </xf>
    <xf numFmtId="0" fontId="58" fillId="69" borderId="27" xfId="204" applyFont="1" applyFill="1" applyBorder="1" applyAlignment="1">
      <alignment horizontal="center" vertical="center" wrapText="1"/>
      <protection/>
    </xf>
    <xf numFmtId="0" fontId="58" fillId="69" borderId="29" xfId="204" applyFont="1" applyFill="1" applyBorder="1" applyAlignment="1">
      <alignment horizontal="center" vertical="center" wrapText="1"/>
      <protection/>
    </xf>
    <xf numFmtId="0" fontId="64" fillId="64" borderId="34" xfId="204" applyFont="1" applyFill="1" applyBorder="1" applyAlignment="1">
      <alignment horizontal="center" vertical="center"/>
      <protection/>
    </xf>
    <xf numFmtId="0" fontId="64" fillId="64" borderId="29" xfId="204" applyFont="1" applyFill="1" applyBorder="1" applyAlignment="1">
      <alignment horizontal="center" vertical="center"/>
      <protection/>
    </xf>
    <xf numFmtId="40" fontId="58" fillId="70" borderId="44" xfId="212" applyNumberFormat="1" applyFont="1" applyFill="1" applyBorder="1" applyAlignment="1">
      <alignment horizontal="center" vertical="center"/>
      <protection/>
    </xf>
    <xf numFmtId="40" fontId="58" fillId="70" borderId="40" xfId="212" applyNumberFormat="1" applyFont="1" applyFill="1" applyBorder="1" applyAlignment="1">
      <alignment horizontal="center" vertical="center"/>
      <protection/>
    </xf>
    <xf numFmtId="0" fontId="58" fillId="60" borderId="25" xfId="212" applyFont="1" applyFill="1" applyBorder="1" applyAlignment="1">
      <alignment horizontal="center" vertical="center"/>
      <protection/>
    </xf>
    <xf numFmtId="40" fontId="70" fillId="0" borderId="45" xfId="118" applyNumberFormat="1" applyFont="1" applyBorder="1" applyAlignment="1">
      <alignment horizontal="center" vertical="center"/>
      <protection/>
    </xf>
    <xf numFmtId="40" fontId="70" fillId="0" borderId="46" xfId="118" applyNumberFormat="1" applyFont="1" applyBorder="1" applyAlignment="1">
      <alignment horizontal="center" vertical="center"/>
      <protection/>
    </xf>
    <xf numFmtId="40" fontId="70" fillId="0" borderId="47" xfId="118" applyNumberFormat="1" applyFont="1" applyBorder="1" applyAlignment="1">
      <alignment horizontal="center" vertical="center"/>
      <protection/>
    </xf>
    <xf numFmtId="0" fontId="58" fillId="69" borderId="25" xfId="204" applyFont="1" applyFill="1" applyBorder="1" applyAlignment="1">
      <alignment horizontal="right" vertical="center" wrapText="1"/>
      <protection/>
    </xf>
    <xf numFmtId="0" fontId="58" fillId="69" borderId="27" xfId="204" applyFont="1" applyFill="1" applyBorder="1" applyAlignment="1">
      <alignment horizontal="right" vertical="center" wrapText="1"/>
      <protection/>
    </xf>
    <xf numFmtId="0" fontId="64" fillId="64" borderId="37" xfId="204" applyFont="1" applyFill="1" applyBorder="1" applyAlignment="1">
      <alignment horizontal="center" vertical="center" wrapText="1"/>
      <protection/>
    </xf>
    <xf numFmtId="0" fontId="64" fillId="64" borderId="38" xfId="204" applyFont="1" applyFill="1" applyBorder="1" applyAlignment="1">
      <alignment horizontal="center" vertical="center" wrapText="1"/>
      <protection/>
    </xf>
    <xf numFmtId="0" fontId="64" fillId="64" borderId="32" xfId="204" applyFont="1" applyFill="1" applyBorder="1" applyAlignment="1">
      <alignment horizontal="center" vertical="center" wrapText="1"/>
      <protection/>
    </xf>
    <xf numFmtId="0" fontId="64" fillId="64" borderId="31" xfId="204" applyFont="1" applyFill="1" applyBorder="1" applyAlignment="1">
      <alignment horizontal="center" vertical="center" wrapText="1"/>
      <protection/>
    </xf>
    <xf numFmtId="0" fontId="64" fillId="64" borderId="0" xfId="204" applyFont="1" applyFill="1" applyAlignment="1">
      <alignment horizontal="center" vertical="center" wrapText="1"/>
      <protection/>
    </xf>
    <xf numFmtId="0" fontId="64" fillId="64" borderId="1" xfId="204" applyFont="1" applyFill="1" applyBorder="1" applyAlignment="1">
      <alignment horizontal="center" vertical="center" wrapText="1"/>
      <protection/>
    </xf>
    <xf numFmtId="0" fontId="64" fillId="64" borderId="34" xfId="204" applyFont="1" applyFill="1" applyBorder="1" applyAlignment="1">
      <alignment horizontal="center" vertical="center" wrapText="1"/>
      <protection/>
    </xf>
    <xf numFmtId="0" fontId="64" fillId="64" borderId="35" xfId="204" applyFont="1" applyFill="1" applyBorder="1" applyAlignment="1">
      <alignment horizontal="center" vertical="center" wrapText="1"/>
      <protection/>
    </xf>
    <xf numFmtId="0" fontId="64" fillId="64" borderId="36" xfId="204" applyFont="1" applyFill="1" applyBorder="1" applyAlignment="1">
      <alignment horizontal="center" vertical="center" wrapText="1"/>
      <protection/>
    </xf>
    <xf numFmtId="0" fontId="64" fillId="64" borderId="25" xfId="204" applyFont="1" applyFill="1" applyBorder="1" applyAlignment="1">
      <alignment horizontal="left" vertical="center" wrapText="1"/>
      <protection/>
    </xf>
    <xf numFmtId="0" fontId="58" fillId="59" borderId="25" xfId="0" applyFont="1" applyFill="1" applyBorder="1" applyAlignment="1">
      <alignment horizontal="right" vertical="center" wrapText="1"/>
    </xf>
    <xf numFmtId="0" fontId="66" fillId="63" borderId="25" xfId="204" applyFont="1" applyFill="1" applyBorder="1" applyAlignment="1">
      <alignment horizontal="center" vertical="center"/>
      <protection/>
    </xf>
    <xf numFmtId="0" fontId="58" fillId="59" borderId="25" xfId="204" applyFont="1" applyFill="1" applyBorder="1" applyAlignment="1">
      <alignment horizontal="right" vertical="center"/>
      <protection/>
    </xf>
    <xf numFmtId="0" fontId="58" fillId="59" borderId="25" xfId="204" applyFont="1" applyFill="1" applyBorder="1" applyAlignment="1">
      <alignment horizontal="right" vertical="center" wrapText="1"/>
      <protection/>
    </xf>
    <xf numFmtId="0" fontId="58" fillId="61" borderId="27" xfId="204" applyFont="1" applyFill="1" applyBorder="1" applyAlignment="1">
      <alignment horizontal="left" vertical="center"/>
      <protection/>
    </xf>
    <xf numFmtId="0" fontId="58" fillId="61" borderId="29" xfId="204" applyFont="1" applyFill="1" applyBorder="1" applyAlignment="1">
      <alignment horizontal="left" vertical="center"/>
      <protection/>
    </xf>
    <xf numFmtId="10" fontId="58" fillId="0" borderId="27" xfId="24" applyNumberFormat="1" applyFont="1" applyFill="1" applyBorder="1" applyAlignment="1">
      <alignment horizontal="left" vertical="center"/>
    </xf>
    <xf numFmtId="10" fontId="58" fillId="0" borderId="29" xfId="24" applyNumberFormat="1" applyFont="1" applyFill="1" applyBorder="1" applyAlignment="1">
      <alignment horizontal="left" vertical="center"/>
    </xf>
    <xf numFmtId="0" fontId="58" fillId="0" borderId="27" xfId="204" applyNumberFormat="1" applyFont="1" applyFill="1" applyBorder="1" applyAlignment="1">
      <alignment horizontal="left" vertical="center"/>
      <protection/>
    </xf>
    <xf numFmtId="0" fontId="58" fillId="0" borderId="28" xfId="204" applyNumberFormat="1" applyFont="1" applyFill="1" applyBorder="1" applyAlignment="1">
      <alignment horizontal="left" vertical="center"/>
      <protection/>
    </xf>
    <xf numFmtId="0" fontId="58" fillId="0" borderId="29" xfId="204" applyNumberFormat="1" applyFont="1" applyFill="1" applyBorder="1" applyAlignment="1">
      <alignment horizontal="left" vertical="center"/>
      <protection/>
    </xf>
    <xf numFmtId="0" fontId="58" fillId="0" borderId="25" xfId="204" applyNumberFormat="1" applyFont="1" applyFill="1" applyBorder="1" applyAlignment="1">
      <alignment horizontal="left" vertical="center" wrapText="1"/>
      <protection/>
    </xf>
    <xf numFmtId="0" fontId="58" fillId="0" borderId="25" xfId="204" applyNumberFormat="1" applyFont="1" applyFill="1" applyBorder="1" applyAlignment="1">
      <alignment horizontal="left" vertical="center"/>
      <protection/>
    </xf>
    <xf numFmtId="0" fontId="57" fillId="59" borderId="25" xfId="0" applyFont="1" applyFill="1" applyBorder="1" applyAlignment="1">
      <alignment horizontal="left" vertical="center" wrapText="1"/>
    </xf>
    <xf numFmtId="0" fontId="58" fillId="59" borderId="27" xfId="204" applyFont="1" applyFill="1" applyBorder="1" applyAlignment="1">
      <alignment horizontal="right" vertical="center" wrapText="1"/>
      <protection/>
    </xf>
    <xf numFmtId="0" fontId="58" fillId="59" borderId="29" xfId="204" applyFont="1" applyFill="1" applyBorder="1" applyAlignment="1">
      <alignment horizontal="right" vertical="center" wrapText="1"/>
      <protection/>
    </xf>
    <xf numFmtId="0" fontId="58" fillId="61" borderId="37" xfId="204" applyFont="1" applyFill="1" applyBorder="1" applyAlignment="1">
      <alignment horizontal="center" vertical="center"/>
      <protection/>
    </xf>
    <xf numFmtId="0" fontId="58" fillId="61" borderId="32" xfId="204" applyFont="1" applyFill="1" applyBorder="1" applyAlignment="1">
      <alignment horizontal="center" vertical="center"/>
      <protection/>
    </xf>
    <xf numFmtId="0" fontId="58" fillId="61" borderId="31" xfId="204" applyFont="1" applyFill="1" applyBorder="1" applyAlignment="1">
      <alignment horizontal="center" vertical="center"/>
      <protection/>
    </xf>
    <xf numFmtId="0" fontId="58" fillId="61" borderId="1" xfId="204" applyFont="1" applyFill="1" applyBorder="1" applyAlignment="1">
      <alignment horizontal="center" vertical="center"/>
      <protection/>
    </xf>
    <xf numFmtId="0" fontId="58" fillId="61" borderId="34" xfId="204" applyFont="1" applyFill="1" applyBorder="1" applyAlignment="1">
      <alignment horizontal="center" vertical="center"/>
      <protection/>
    </xf>
    <xf numFmtId="0" fontId="58" fillId="61" borderId="36" xfId="204" applyFont="1" applyFill="1" applyBorder="1" applyAlignment="1">
      <alignment horizontal="center" vertical="center"/>
      <protection/>
    </xf>
    <xf numFmtId="0" fontId="58" fillId="0" borderId="27" xfId="204" applyFont="1" applyFill="1" applyBorder="1" applyAlignment="1">
      <alignment horizontal="left" vertical="center" wrapText="1"/>
      <protection/>
    </xf>
    <xf numFmtId="0" fontId="58" fillId="0" borderId="29" xfId="204" applyFont="1" applyFill="1" applyBorder="1" applyAlignment="1">
      <alignment horizontal="left" vertical="center" wrapText="1"/>
      <protection/>
    </xf>
    <xf numFmtId="0" fontId="57" fillId="62" borderId="25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8" fillId="59" borderId="25" xfId="0" applyFont="1" applyFill="1" applyBorder="1" applyAlignment="1">
      <alignment horizontal="center" vertical="center"/>
    </xf>
    <xf numFmtId="9" fontId="56" fillId="61" borderId="25" xfId="0" applyNumberFormat="1" applyFont="1" applyFill="1" applyBorder="1" applyAlignment="1">
      <alignment horizontal="center" vertical="center"/>
    </xf>
    <xf numFmtId="0" fontId="56" fillId="59" borderId="25" xfId="0" applyFont="1" applyFill="1" applyBorder="1" applyAlignment="1">
      <alignment horizontal="center" vertical="center"/>
    </xf>
    <xf numFmtId="174" fontId="57" fillId="61" borderId="25" xfId="0" applyNumberFormat="1" applyFont="1" applyFill="1" applyBorder="1" applyAlignment="1">
      <alignment horizontal="center" vertical="center"/>
    </xf>
    <xf numFmtId="8" fontId="56" fillId="61" borderId="25" xfId="0" applyNumberFormat="1" applyFont="1" applyFill="1" applyBorder="1" applyAlignment="1">
      <alignment horizontal="center" vertical="center"/>
    </xf>
    <xf numFmtId="10" fontId="56" fillId="61" borderId="25" xfId="0" applyNumberFormat="1" applyFont="1" applyFill="1" applyBorder="1" applyAlignment="1">
      <alignment horizontal="center" vertical="center"/>
    </xf>
    <xf numFmtId="0" fontId="56" fillId="59" borderId="27" xfId="0" applyFont="1" applyFill="1" applyBorder="1" applyAlignment="1">
      <alignment horizontal="center" vertical="center"/>
    </xf>
    <xf numFmtId="0" fontId="56" fillId="59" borderId="29" xfId="0" applyFont="1" applyFill="1" applyBorder="1" applyAlignment="1">
      <alignment horizontal="center" vertical="center"/>
    </xf>
    <xf numFmtId="0" fontId="56" fillId="61" borderId="25" xfId="0" applyFont="1" applyFill="1" applyBorder="1" applyAlignment="1">
      <alignment horizontal="center" vertical="center"/>
    </xf>
    <xf numFmtId="10" fontId="56" fillId="61" borderId="27" xfId="0" applyNumberFormat="1" applyFont="1" applyFill="1" applyBorder="1" applyAlignment="1">
      <alignment horizontal="center" vertical="center"/>
    </xf>
    <xf numFmtId="10" fontId="56" fillId="61" borderId="29" xfId="0" applyNumberFormat="1" applyFont="1" applyFill="1" applyBorder="1" applyAlignment="1">
      <alignment horizontal="center" vertical="center"/>
    </xf>
    <xf numFmtId="8" fontId="56" fillId="61" borderId="27" xfId="0" applyNumberFormat="1" applyFont="1" applyFill="1" applyBorder="1" applyAlignment="1">
      <alignment horizontal="center" vertical="center"/>
    </xf>
    <xf numFmtId="8" fontId="56" fillId="61" borderId="29" xfId="0" applyNumberFormat="1" applyFont="1" applyFill="1" applyBorder="1" applyAlignment="1">
      <alignment horizontal="center" vertical="center"/>
    </xf>
    <xf numFmtId="0" fontId="56" fillId="61" borderId="25" xfId="0" applyFont="1" applyFill="1" applyBorder="1" applyAlignment="1">
      <alignment horizontal="left" vertical="center"/>
    </xf>
    <xf numFmtId="10" fontId="56" fillId="61" borderId="25" xfId="24" applyNumberFormat="1" applyFont="1" applyFill="1" applyBorder="1" applyAlignment="1">
      <alignment horizontal="center" vertical="center"/>
    </xf>
    <xf numFmtId="0" fontId="56" fillId="61" borderId="25" xfId="0" applyFont="1" applyFill="1" applyBorder="1" applyAlignment="1">
      <alignment vertical="center"/>
    </xf>
    <xf numFmtId="0" fontId="56" fillId="61" borderId="39" xfId="0" applyFont="1" applyFill="1" applyBorder="1" applyAlignment="1">
      <alignment horizontal="left" vertical="center"/>
    </xf>
    <xf numFmtId="0" fontId="56" fillId="61" borderId="30" xfId="0" applyFont="1" applyFill="1" applyBorder="1" applyAlignment="1">
      <alignment horizontal="left" vertical="center"/>
    </xf>
    <xf numFmtId="0" fontId="56" fillId="61" borderId="33" xfId="0" applyFont="1" applyFill="1" applyBorder="1" applyAlignment="1">
      <alignment horizontal="left" vertical="center"/>
    </xf>
    <xf numFmtId="0" fontId="64" fillId="63" borderId="25" xfId="204" applyFont="1" applyFill="1" applyBorder="1" applyAlignment="1">
      <alignment horizontal="center" vertical="center"/>
      <protection/>
    </xf>
    <xf numFmtId="0" fontId="58" fillId="59" borderId="27" xfId="204" applyFont="1" applyFill="1" applyBorder="1" applyAlignment="1">
      <alignment horizontal="center" vertical="center" wrapText="1"/>
      <protection/>
    </xf>
    <xf numFmtId="0" fontId="58" fillId="59" borderId="29" xfId="204" applyFont="1" applyFill="1" applyBorder="1" applyAlignment="1">
      <alignment horizontal="center" vertical="center" wrapText="1"/>
      <protection/>
    </xf>
    <xf numFmtId="174" fontId="57" fillId="61" borderId="39" xfId="0" applyNumberFormat="1" applyFont="1" applyFill="1" applyBorder="1" applyAlignment="1">
      <alignment horizontal="center" vertical="center"/>
    </xf>
    <xf numFmtId="174" fontId="57" fillId="61" borderId="30" xfId="0" applyNumberFormat="1" applyFont="1" applyFill="1" applyBorder="1" applyAlignment="1">
      <alignment horizontal="center" vertical="center"/>
    </xf>
    <xf numFmtId="174" fontId="57" fillId="61" borderId="33" xfId="0" applyNumberFormat="1" applyFont="1" applyFill="1" applyBorder="1" applyAlignment="1">
      <alignment horizontal="center" vertical="center"/>
    </xf>
    <xf numFmtId="0" fontId="58" fillId="59" borderId="27" xfId="0" applyFont="1" applyFill="1" applyBorder="1" applyAlignment="1">
      <alignment horizontal="center" vertical="center"/>
    </xf>
    <xf numFmtId="0" fontId="58" fillId="59" borderId="29" xfId="0" applyFont="1" applyFill="1" applyBorder="1" applyAlignment="1">
      <alignment horizontal="center" vertical="center"/>
    </xf>
    <xf numFmtId="8" fontId="56" fillId="59" borderId="25" xfId="0" applyNumberFormat="1" applyFont="1" applyFill="1" applyBorder="1" applyAlignment="1">
      <alignment horizontal="center" vertical="center"/>
    </xf>
    <xf numFmtId="8" fontId="57" fillId="59" borderId="25" xfId="0" applyNumberFormat="1" applyFont="1" applyFill="1" applyBorder="1" applyAlignment="1">
      <alignment horizontal="center" vertical="center"/>
    </xf>
    <xf numFmtId="10" fontId="56" fillId="59" borderId="25" xfId="131" applyNumberFormat="1" applyFont="1" applyFill="1" applyBorder="1" applyAlignment="1">
      <alignment horizontal="center" vertical="center"/>
    </xf>
    <xf numFmtId="44" fontId="57" fillId="0" borderId="0" xfId="20" applyFont="1" applyFill="1" applyBorder="1" applyAlignment="1">
      <alignment horizontal="center" vertical="top"/>
    </xf>
    <xf numFmtId="0" fontId="58" fillId="0" borderId="25" xfId="22" applyFont="1" applyBorder="1" applyAlignment="1" applyProtection="1">
      <alignment horizontal="center" vertical="center" wrapText="1"/>
      <protection/>
    </xf>
    <xf numFmtId="0" fontId="56" fillId="0" borderId="38" xfId="22" applyFont="1" applyBorder="1" applyAlignment="1">
      <alignment horizontal="center" vertical="center"/>
      <protection/>
    </xf>
    <xf numFmtId="0" fontId="56" fillId="0" borderId="31" xfId="22" applyFont="1" applyBorder="1" applyAlignment="1">
      <alignment vertical="center" wrapText="1"/>
      <protection/>
    </xf>
    <xf numFmtId="0" fontId="56" fillId="0" borderId="0" xfId="22" applyFont="1" applyBorder="1" applyAlignment="1">
      <alignment vertical="center" wrapText="1"/>
      <protection/>
    </xf>
    <xf numFmtId="0" fontId="56" fillId="0" borderId="1" xfId="22" applyFont="1" applyBorder="1" applyAlignment="1">
      <alignment vertical="center" wrapText="1"/>
      <protection/>
    </xf>
    <xf numFmtId="0" fontId="58" fillId="0" borderId="34" xfId="22" applyFont="1" applyBorder="1" applyAlignment="1">
      <alignment horizontal="center" vertical="center"/>
      <protection/>
    </xf>
    <xf numFmtId="0" fontId="58" fillId="0" borderId="35" xfId="22" applyFont="1" applyBorder="1" applyAlignment="1">
      <alignment horizontal="center" vertical="center"/>
      <protection/>
    </xf>
    <xf numFmtId="0" fontId="58" fillId="0" borderId="36" xfId="22" applyFont="1" applyBorder="1" applyAlignment="1">
      <alignment horizontal="center" vertical="center"/>
      <protection/>
    </xf>
    <xf numFmtId="0" fontId="56" fillId="0" borderId="27" xfId="22" applyFont="1" applyBorder="1" applyAlignment="1">
      <alignment horizontal="center" vertical="center"/>
      <protection/>
    </xf>
    <xf numFmtId="0" fontId="56" fillId="0" borderId="28" xfId="22" applyFont="1" applyBorder="1" applyAlignment="1">
      <alignment horizontal="center" vertical="center"/>
      <protection/>
    </xf>
    <xf numFmtId="0" fontId="58" fillId="59" borderId="25" xfId="204" applyFont="1" applyFill="1" applyBorder="1" applyAlignment="1">
      <alignment horizontal="center" vertical="center" wrapText="1"/>
      <protection/>
    </xf>
    <xf numFmtId="0" fontId="58" fillId="61" borderId="25" xfId="204" applyFont="1" applyFill="1" applyBorder="1" applyAlignment="1">
      <alignment horizontal="left" vertical="center"/>
      <protection/>
    </xf>
    <xf numFmtId="0" fontId="58" fillId="61" borderId="25" xfId="204" applyFont="1" applyFill="1" applyBorder="1" applyAlignment="1">
      <alignment horizontal="center" vertical="center"/>
      <protection/>
    </xf>
    <xf numFmtId="0" fontId="58" fillId="59" borderId="25" xfId="204" applyFont="1" applyFill="1" applyBorder="1" applyAlignment="1">
      <alignment horizontal="center" vertical="center"/>
      <protection/>
    </xf>
    <xf numFmtId="10" fontId="58" fillId="0" borderId="25" xfId="24" applyNumberFormat="1" applyFont="1" applyFill="1" applyBorder="1" applyAlignment="1">
      <alignment horizontal="left" vertical="center"/>
    </xf>
    <xf numFmtId="175" fontId="62" fillId="0" borderId="0" xfId="208" applyFont="1" applyBorder="1" applyAlignment="1">
      <alignment horizontal="center"/>
      <protection/>
    </xf>
    <xf numFmtId="0" fontId="66" fillId="63" borderId="34" xfId="204" applyFont="1" applyFill="1" applyBorder="1" applyAlignment="1">
      <alignment horizontal="center" vertical="center"/>
      <protection/>
    </xf>
    <xf numFmtId="0" fontId="66" fillId="63" borderId="35" xfId="204" applyFont="1" applyFill="1" applyBorder="1" applyAlignment="1">
      <alignment horizontal="center" vertical="center"/>
      <protection/>
    </xf>
    <xf numFmtId="0" fontId="58" fillId="61" borderId="27" xfId="204" applyFont="1" applyFill="1" applyBorder="1" applyAlignment="1">
      <alignment horizontal="left" vertical="center" wrapText="1"/>
      <protection/>
    </xf>
    <xf numFmtId="0" fontId="58" fillId="61" borderId="28" xfId="204" applyFont="1" applyFill="1" applyBorder="1" applyAlignment="1">
      <alignment horizontal="left" vertical="center" wrapText="1"/>
      <protection/>
    </xf>
    <xf numFmtId="0" fontId="58" fillId="61" borderId="29" xfId="204" applyFont="1" applyFill="1" applyBorder="1" applyAlignment="1">
      <alignment horizontal="left" vertical="center" wrapText="1"/>
      <protection/>
    </xf>
    <xf numFmtId="0" fontId="58" fillId="61" borderId="28" xfId="204" applyFont="1" applyFill="1" applyBorder="1" applyAlignment="1">
      <alignment horizontal="left" vertical="center"/>
      <protection/>
    </xf>
    <xf numFmtId="175" fontId="62" fillId="0" borderId="0" xfId="208" applyFont="1" applyBorder="1" applyAlignment="1">
      <alignment horizontal="center" vertical="center"/>
      <protection/>
    </xf>
    <xf numFmtId="175" fontId="62" fillId="0" borderId="0" xfId="208" applyFont="1" applyBorder="1" applyAlignment="1">
      <alignment horizontal="center" vertical="center" wrapText="1"/>
      <protection/>
    </xf>
    <xf numFmtId="175" fontId="58" fillId="60" borderId="27" xfId="208" applyFont="1" applyFill="1" applyBorder="1" applyAlignment="1">
      <alignment horizontal="center"/>
      <protection/>
    </xf>
    <xf numFmtId="175" fontId="58" fillId="60" borderId="28" xfId="208" applyFont="1" applyFill="1" applyBorder="1" applyAlignment="1">
      <alignment horizontal="center"/>
      <protection/>
    </xf>
    <xf numFmtId="175" fontId="58" fillId="60" borderId="29" xfId="208" applyFont="1" applyFill="1" applyBorder="1" applyAlignment="1">
      <alignment horizontal="center"/>
      <protection/>
    </xf>
    <xf numFmtId="175" fontId="58" fillId="60" borderId="27" xfId="208" applyFont="1" applyFill="1" applyBorder="1" applyAlignment="1">
      <alignment horizontal="center" vertical="center"/>
      <protection/>
    </xf>
    <xf numFmtId="175" fontId="58" fillId="60" borderId="28" xfId="208" applyFont="1" applyFill="1" applyBorder="1" applyAlignment="1">
      <alignment horizontal="center" vertical="center"/>
      <protection/>
    </xf>
    <xf numFmtId="175" fontId="58" fillId="60" borderId="29" xfId="208" applyFont="1" applyFill="1" applyBorder="1" applyAlignment="1">
      <alignment horizontal="center" vertical="center"/>
      <protection/>
    </xf>
    <xf numFmtId="175" fontId="58" fillId="0" borderId="27" xfId="208" applyFont="1" applyBorder="1" applyAlignment="1">
      <alignment horizontal="right" vertical="center"/>
      <protection/>
    </xf>
    <xf numFmtId="175" fontId="58" fillId="0" borderId="28" xfId="208" applyFont="1" applyBorder="1" applyAlignment="1">
      <alignment horizontal="right" vertical="center"/>
      <protection/>
    </xf>
    <xf numFmtId="175" fontId="58" fillId="0" borderId="29" xfId="208" applyFont="1" applyBorder="1" applyAlignment="1">
      <alignment horizontal="right" vertical="center"/>
      <protection/>
    </xf>
    <xf numFmtId="175" fontId="56" fillId="0" borderId="27" xfId="208" applyFont="1" applyBorder="1" applyAlignment="1">
      <alignment horizontal="left" vertical="center" wrapText="1"/>
      <protection/>
    </xf>
    <xf numFmtId="175" fontId="56" fillId="0" borderId="28" xfId="208" applyFont="1" applyBorder="1" applyAlignment="1">
      <alignment horizontal="left" vertical="center" wrapText="1"/>
      <protection/>
    </xf>
    <xf numFmtId="175" fontId="56" fillId="0" borderId="29" xfId="208" applyFont="1" applyBorder="1" applyAlignment="1">
      <alignment horizontal="left" vertical="center" wrapText="1"/>
      <protection/>
    </xf>
    <xf numFmtId="175" fontId="58" fillId="0" borderId="27" xfId="208" applyFont="1" applyBorder="1" applyAlignment="1">
      <alignment horizontal="right"/>
      <protection/>
    </xf>
    <xf numFmtId="175" fontId="58" fillId="0" borderId="28" xfId="208" applyFont="1" applyBorder="1" applyAlignment="1">
      <alignment horizontal="right"/>
      <protection/>
    </xf>
    <xf numFmtId="175" fontId="58" fillId="0" borderId="29" xfId="208" applyFont="1" applyBorder="1" applyAlignment="1">
      <alignment horizontal="right"/>
      <protection/>
    </xf>
    <xf numFmtId="0" fontId="76" fillId="59" borderId="0" xfId="0" applyFont="1" applyFill="1" applyAlignment="1">
      <alignment horizontal="center" wrapText="1"/>
    </xf>
    <xf numFmtId="0" fontId="77" fillId="59" borderId="0" xfId="0" applyFont="1" applyFill="1"/>
    <xf numFmtId="0" fontId="3" fillId="65" borderId="0" xfId="0" applyFont="1" applyFill="1" applyAlignment="1">
      <alignment horizontal="left" vertical="top" wrapText="1"/>
    </xf>
    <xf numFmtId="0" fontId="1" fillId="65" borderId="0" xfId="0" applyFont="1" applyFill="1" applyAlignment="1">
      <alignment horizontal="left" vertical="top" wrapText="1"/>
    </xf>
    <xf numFmtId="0" fontId="0" fillId="0" borderId="0" xfId="0"/>
    <xf numFmtId="2" fontId="1" fillId="65" borderId="0" xfId="0" applyNumberFormat="1" applyFont="1" applyFill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55" fillId="0" borderId="0" xfId="0" applyFont="1" applyAlignment="1">
      <alignment horizontal="right" vertical="center"/>
    </xf>
    <xf numFmtId="0" fontId="55" fillId="0" borderId="42" xfId="0" applyFont="1" applyBorder="1" applyAlignment="1">
      <alignment horizontal="right" vertical="center"/>
    </xf>
    <xf numFmtId="0" fontId="55" fillId="0" borderId="43" xfId="0" applyFont="1" applyBorder="1" applyAlignment="1">
      <alignment horizontal="right" vertical="center"/>
    </xf>
    <xf numFmtId="0" fontId="55" fillId="0" borderId="43" xfId="0" applyFont="1" applyBorder="1" applyAlignment="1">
      <alignment horizontal="left" vertical="center"/>
    </xf>
    <xf numFmtId="0" fontId="55" fillId="0" borderId="43" xfId="0" applyFont="1" applyBorder="1" applyAlignment="1">
      <alignment horizontal="center" vertical="center"/>
    </xf>
    <xf numFmtId="0" fontId="74" fillId="0" borderId="43" xfId="0" applyFont="1" applyBorder="1" applyAlignment="1">
      <alignment horizontal="left" vertical="center" wrapText="1"/>
    </xf>
    <xf numFmtId="0" fontId="75" fillId="0" borderId="43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right" vertical="center" wrapText="1"/>
    </xf>
    <xf numFmtId="0" fontId="58" fillId="0" borderId="27" xfId="204" applyFont="1" applyFill="1" applyBorder="1" applyAlignment="1">
      <alignment horizontal="center" vertical="center" wrapText="1"/>
      <protection/>
    </xf>
    <xf numFmtId="0" fontId="58" fillId="0" borderId="28" xfId="204" applyFont="1" applyFill="1" applyBorder="1" applyAlignment="1">
      <alignment horizontal="center" vertical="center" wrapText="1"/>
      <protection/>
    </xf>
    <xf numFmtId="0" fontId="58" fillId="0" borderId="29" xfId="204" applyFont="1" applyFill="1" applyBorder="1" applyAlignment="1">
      <alignment horizontal="center" vertical="center" wrapText="1"/>
      <protection/>
    </xf>
    <xf numFmtId="0" fontId="58" fillId="60" borderId="27" xfId="204" applyFont="1" applyFill="1" applyBorder="1" applyAlignment="1">
      <alignment horizontal="center" vertical="center" wrapText="1"/>
      <protection/>
    </xf>
    <xf numFmtId="0" fontId="58" fillId="60" borderId="28" xfId="204" applyFont="1" applyFill="1" applyBorder="1" applyAlignment="1">
      <alignment horizontal="center" vertical="center" wrapText="1"/>
      <protection/>
    </xf>
    <xf numFmtId="0" fontId="55" fillId="60" borderId="25" xfId="0" applyFont="1" applyFill="1" applyBorder="1" applyAlignment="1">
      <alignment horizontal="center" vertical="center" wrapText="1"/>
    </xf>
    <xf numFmtId="0" fontId="55" fillId="60" borderId="25" xfId="0" applyFont="1" applyFill="1" applyBorder="1" applyAlignment="1">
      <alignment horizontal="center" vertical="center"/>
    </xf>
    <xf numFmtId="0" fontId="46" fillId="60" borderId="25" xfId="0" applyFont="1" applyFill="1" applyBorder="1" applyAlignment="1">
      <alignment horizontal="center" vertical="center"/>
    </xf>
    <xf numFmtId="0" fontId="66" fillId="63" borderId="31" xfId="204" applyFont="1" applyFill="1" applyBorder="1" applyAlignment="1">
      <alignment horizontal="center" vertical="center"/>
      <protection/>
    </xf>
    <xf numFmtId="0" fontId="66" fillId="63" borderId="0" xfId="204" applyFont="1" applyFill="1" applyBorder="1" applyAlignment="1">
      <alignment horizontal="center" vertical="center"/>
      <protection/>
    </xf>
    <xf numFmtId="10" fontId="58" fillId="61" borderId="25" xfId="24" applyNumberFormat="1" applyFont="1" applyFill="1" applyBorder="1" applyAlignment="1">
      <alignment horizontal="left" vertical="center"/>
    </xf>
    <xf numFmtId="0" fontId="58" fillId="0" borderId="27" xfId="204" applyNumberFormat="1" applyFont="1" applyFill="1" applyBorder="1" applyAlignment="1">
      <alignment horizontal="left" vertical="center" wrapText="1"/>
      <protection/>
    </xf>
    <xf numFmtId="0" fontId="58" fillId="0" borderId="28" xfId="204" applyNumberFormat="1" applyFont="1" applyFill="1" applyBorder="1" applyAlignment="1">
      <alignment horizontal="left" vertical="center" wrapText="1"/>
      <protection/>
    </xf>
    <xf numFmtId="0" fontId="58" fillId="0" borderId="29" xfId="204" applyNumberFormat="1" applyFont="1" applyFill="1" applyBorder="1" applyAlignment="1">
      <alignment horizontal="left" vertical="center" wrapText="1"/>
      <protection/>
    </xf>
    <xf numFmtId="0" fontId="55" fillId="0" borderId="0" xfId="0" applyFont="1" applyFill="1" applyBorder="1" applyAlignment="1">
      <alignment horizontal="left" vertical="top" wrapText="1"/>
    </xf>
    <xf numFmtId="0" fontId="58" fillId="58" borderId="25" xfId="21" applyFont="1" applyFill="1" applyBorder="1" applyAlignment="1">
      <alignment horizontal="left" vertical="top" wrapText="1"/>
      <protection/>
    </xf>
    <xf numFmtId="0" fontId="55" fillId="0" borderId="0" xfId="0" applyFont="1" applyFill="1" applyBorder="1" applyAlignment="1">
      <alignment horizontal="left" vertical="center" wrapText="1"/>
    </xf>
    <xf numFmtId="175" fontId="64" fillId="71" borderId="34" xfId="208" applyFont="1" applyFill="1" applyBorder="1" applyAlignment="1">
      <alignment horizontal="left" vertical="center"/>
      <protection/>
    </xf>
    <xf numFmtId="175" fontId="64" fillId="71" borderId="35" xfId="208" applyFont="1" applyFill="1" applyBorder="1" applyAlignment="1">
      <alignment horizontal="left" vertical="center"/>
      <protection/>
    </xf>
    <xf numFmtId="0" fontId="55" fillId="0" borderId="39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8" fillId="61" borderId="31" xfId="204" applyFont="1" applyFill="1" applyBorder="1" applyAlignment="1">
      <alignment horizontal="left" vertical="center"/>
      <protection/>
    </xf>
    <xf numFmtId="0" fontId="58" fillId="61" borderId="0" xfId="204" applyFont="1" applyFill="1" applyBorder="1" applyAlignment="1">
      <alignment horizontal="left" vertical="center"/>
      <protection/>
    </xf>
    <xf numFmtId="0" fontId="58" fillId="61" borderId="1" xfId="204" applyFont="1" applyFill="1" applyBorder="1" applyAlignment="1">
      <alignment horizontal="left" vertical="center"/>
      <protection/>
    </xf>
    <xf numFmtId="9" fontId="58" fillId="61" borderId="27" xfId="24" applyFont="1" applyFill="1" applyBorder="1" applyAlignment="1">
      <alignment horizontal="left" vertical="center"/>
    </xf>
    <xf numFmtId="9" fontId="58" fillId="61" borderId="28" xfId="24" applyFont="1" applyFill="1" applyBorder="1" applyAlignment="1">
      <alignment horizontal="left" vertical="center"/>
    </xf>
    <xf numFmtId="9" fontId="58" fillId="61" borderId="29" xfId="24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175" fontId="58" fillId="0" borderId="25" xfId="208" applyFont="1" applyBorder="1" applyAlignment="1">
      <alignment horizontal="right" vertical="center"/>
      <protection/>
    </xf>
    <xf numFmtId="0" fontId="55" fillId="0" borderId="25" xfId="0" applyFont="1" applyFill="1" applyBorder="1" applyAlignment="1">
      <alignment horizontal="center" vertical="center"/>
    </xf>
    <xf numFmtId="175" fontId="58" fillId="0" borderId="0" xfId="208" applyFont="1" applyFill="1" applyAlignment="1">
      <alignment vertical="center"/>
      <protection/>
    </xf>
    <xf numFmtId="175" fontId="64" fillId="71" borderId="25" xfId="208" applyFont="1" applyFill="1" applyBorder="1" applyAlignment="1">
      <alignment horizontal="left" vertical="center"/>
      <protection/>
    </xf>
    <xf numFmtId="175" fontId="58" fillId="0" borderId="0" xfId="208" applyFont="1" applyFill="1" applyBorder="1" applyAlignment="1">
      <alignment vertical="center" wrapText="1"/>
      <protection/>
    </xf>
    <xf numFmtId="175" fontId="61" fillId="0" borderId="0" xfId="208" applyFont="1" applyFill="1" applyBorder="1" applyAlignment="1">
      <alignment horizontal="left" vertical="center" wrapText="1"/>
      <protection/>
    </xf>
    <xf numFmtId="0" fontId="57" fillId="0" borderId="37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175" fontId="56" fillId="0" borderId="0" xfId="208" applyFont="1" applyBorder="1" applyAlignment="1">
      <alignment horizontal="center" vertical="center" wrapText="1"/>
      <protection/>
    </xf>
    <xf numFmtId="2" fontId="56" fillId="61" borderId="0" xfId="208" applyNumberFormat="1" applyFont="1" applyFill="1" applyBorder="1" applyAlignment="1">
      <alignment horizontal="center"/>
      <protection/>
    </xf>
    <xf numFmtId="175" fontId="56" fillId="61" borderId="0" xfId="208" applyFont="1" applyFill="1" applyBorder="1" applyAlignment="1">
      <alignment horizontal="center"/>
      <protection/>
    </xf>
    <xf numFmtId="175" fontId="56" fillId="0" borderId="0" xfId="208" applyFont="1" applyBorder="1" applyAlignment="1">
      <alignment horizontal="center" vertical="center"/>
      <protection/>
    </xf>
    <xf numFmtId="2" fontId="56" fillId="0" borderId="0" xfId="208" applyNumberFormat="1" applyFont="1" applyBorder="1" applyAlignment="1">
      <alignment horizontal="center"/>
      <protection/>
    </xf>
    <xf numFmtId="0" fontId="57" fillId="0" borderId="27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57" fillId="0" borderId="25" xfId="0" applyFont="1" applyFill="1" applyBorder="1" applyAlignment="1">
      <alignment horizontal="center" vertical="top" wrapText="1"/>
    </xf>
    <xf numFmtId="175" fontId="56" fillId="0" borderId="0" xfId="208" applyFont="1" applyBorder="1" applyAlignment="1">
      <alignment horizontal="center"/>
      <protection/>
    </xf>
    <xf numFmtId="175" fontId="58" fillId="0" borderId="0" xfId="208" applyFont="1" applyBorder="1" applyAlignment="1">
      <alignment horizontal="center" vertical="center"/>
      <protection/>
    </xf>
    <xf numFmtId="175" fontId="58" fillId="0" borderId="0" xfId="208" applyFont="1" applyFill="1" applyBorder="1" applyAlignment="1">
      <alignment horizontal="left" vertical="center" wrapText="1"/>
      <protection/>
    </xf>
    <xf numFmtId="0" fontId="57" fillId="0" borderId="37" xfId="0" applyFont="1" applyFill="1" applyBorder="1" applyAlignment="1">
      <alignment horizontal="left" vertical="center" wrapText="1"/>
    </xf>
    <xf numFmtId="0" fontId="57" fillId="0" borderId="32" xfId="0" applyFont="1" applyFill="1" applyBorder="1" applyAlignment="1">
      <alignment horizontal="left" vertical="center" wrapText="1"/>
    </xf>
    <xf numFmtId="0" fontId="57" fillId="0" borderId="37" xfId="0" applyFont="1" applyFill="1" applyBorder="1" applyAlignment="1">
      <alignment horizontal="center" vertical="top" wrapText="1"/>
    </xf>
    <xf numFmtId="0" fontId="57" fillId="0" borderId="32" xfId="0" applyFont="1" applyFill="1" applyBorder="1" applyAlignment="1">
      <alignment horizontal="center" vertical="top" wrapText="1"/>
    </xf>
    <xf numFmtId="175" fontId="64" fillId="71" borderId="25" xfId="208" applyFont="1" applyFill="1" applyBorder="1" applyAlignment="1">
      <alignment vertical="center"/>
      <protection/>
    </xf>
    <xf numFmtId="175" fontId="58" fillId="0" borderId="25" xfId="208" applyFont="1" applyFill="1" applyBorder="1" applyAlignment="1">
      <alignment horizontal="center"/>
      <protection/>
    </xf>
    <xf numFmtId="175" fontId="58" fillId="0" borderId="25" xfId="208" applyFont="1" applyBorder="1" applyAlignment="1">
      <alignment horizontal="right"/>
      <protection/>
    </xf>
    <xf numFmtId="175" fontId="58" fillId="0" borderId="27" xfId="208" applyFont="1" applyBorder="1" applyAlignment="1">
      <alignment horizontal="center"/>
      <protection/>
    </xf>
    <xf numFmtId="175" fontId="58" fillId="0" borderId="28" xfId="208" applyFont="1" applyBorder="1" applyAlignment="1">
      <alignment horizontal="center"/>
      <protection/>
    </xf>
    <xf numFmtId="175" fontId="58" fillId="0" borderId="29" xfId="208" applyFont="1" applyBorder="1" applyAlignment="1">
      <alignment horizontal="center"/>
      <protection/>
    </xf>
    <xf numFmtId="175" fontId="58" fillId="0" borderId="27" xfId="208" applyFont="1" applyFill="1" applyBorder="1" applyAlignment="1">
      <alignment horizontal="center"/>
      <protection/>
    </xf>
    <xf numFmtId="175" fontId="58" fillId="0" borderId="28" xfId="208" applyFont="1" applyFill="1" applyBorder="1" applyAlignment="1">
      <alignment horizontal="center"/>
      <protection/>
    </xf>
    <xf numFmtId="175" fontId="58" fillId="0" borderId="29" xfId="208" applyFont="1" applyFill="1" applyBorder="1" applyAlignment="1">
      <alignment horizontal="center"/>
      <protection/>
    </xf>
    <xf numFmtId="44" fontId="57" fillId="0" borderId="0" xfId="20" applyFont="1" applyFill="1" applyBorder="1" applyAlignment="1">
      <alignment horizontal="left" vertical="center"/>
    </xf>
    <xf numFmtId="0" fontId="78" fillId="67" borderId="41" xfId="0" applyFont="1" applyFill="1" applyBorder="1" applyAlignment="1">
      <alignment horizontal="right" vertical="top" wrapText="1"/>
    </xf>
  </cellXfs>
  <cellStyles count="1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  <cellStyle name="Normal 2 22" xfId="22"/>
    <cellStyle name="Normal 4" xfId="23"/>
    <cellStyle name="Porcentagem" xfId="24"/>
    <cellStyle name="Porcentagem 2" xfId="25"/>
    <cellStyle name="Vírgula" xfId="26"/>
    <cellStyle name="Normal 9" xfId="27"/>
    <cellStyle name="0,0_x000d__x000a_NA_x000d__x000a_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Ênfase1 2" xfId="35"/>
    <cellStyle name="20% - Ênfase2 2" xfId="36"/>
    <cellStyle name="20% - Ênfase3 2" xfId="37"/>
    <cellStyle name="20% - Ênfase4 2" xfId="38"/>
    <cellStyle name="20% - Ênfase5 2" xfId="39"/>
    <cellStyle name="20% - Ênfase6 2" xfId="40"/>
    <cellStyle name="3988,43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Ênfase1 2" xfId="48"/>
    <cellStyle name="40% - Ênfase2 2" xfId="49"/>
    <cellStyle name="40% - Ênfase3 2" xfId="50"/>
    <cellStyle name="40% - Ênfase4 2" xfId="51"/>
    <cellStyle name="40% - Ênfase5 2" xfId="52"/>
    <cellStyle name="40% - Ênfase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Ênfase1 2" xfId="60"/>
    <cellStyle name="60% - Ênfase2 2" xfId="61"/>
    <cellStyle name="60% - Ênfase3 2" xfId="62"/>
    <cellStyle name="60% - Ênfase4 2" xfId="63"/>
    <cellStyle name="60% - Ênfase5 2" xfId="64"/>
    <cellStyle name="60% - Ênfase6 2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Bom 2" xfId="73"/>
    <cellStyle name="Calculation" xfId="74"/>
    <cellStyle name="Cálculo 2" xfId="75"/>
    <cellStyle name="Célula de Verificação 2" xfId="76"/>
    <cellStyle name="Célula Vinculada 2" xfId="77"/>
    <cellStyle name="Check Cell" xfId="78"/>
    <cellStyle name="Comma0" xfId="79"/>
    <cellStyle name="Currency0" xfId="80"/>
    <cellStyle name="Data" xfId="81"/>
    <cellStyle name="Date" xfId="82"/>
    <cellStyle name="Ênfase1 2" xfId="83"/>
    <cellStyle name="Ênfase2 2" xfId="84"/>
    <cellStyle name="Ênfase3 2" xfId="85"/>
    <cellStyle name="Ênfase4 2" xfId="86"/>
    <cellStyle name="Ênfase5 2" xfId="87"/>
    <cellStyle name="Ênfase6 2" xfId="88"/>
    <cellStyle name="Entrada 2" xfId="89"/>
    <cellStyle name="Euro" xfId="90"/>
    <cellStyle name="Explanatory Text" xfId="91"/>
    <cellStyle name="Fixed" xfId="92"/>
    <cellStyle name="Fixo" xfId="93"/>
    <cellStyle name="Good" xfId="94"/>
    <cellStyle name="Heading 1" xfId="95"/>
    <cellStyle name="Heading 2" xfId="96"/>
    <cellStyle name="Heading 3" xfId="97"/>
    <cellStyle name="Heading 4" xfId="98"/>
    <cellStyle name="Incorreto 2" xfId="99"/>
    <cellStyle name="Indefinido" xfId="100"/>
    <cellStyle name="Input" xfId="101"/>
    <cellStyle name="Linked Cell" xfId="102"/>
    <cellStyle name="Moeda 2" xfId="103"/>
    <cellStyle name="Moeda 3" xfId="104"/>
    <cellStyle name="Moeda0" xfId="105"/>
    <cellStyle name="Neutra 2" xfId="106"/>
    <cellStyle name="Neutral" xfId="107"/>
    <cellStyle name="Normal 2 4" xfId="108"/>
    <cellStyle name="Normal 2 2" xfId="109"/>
    <cellStyle name="Normal 2 2 2" xfId="110"/>
    <cellStyle name="Normal 2 22 2" xfId="111"/>
    <cellStyle name="Normal 2 3" xfId="112"/>
    <cellStyle name="Normal 2_006 BB - Concorrência Registro de Preços - Roteiro 01" xfId="113"/>
    <cellStyle name="Normal 3" xfId="114"/>
    <cellStyle name="Normal 3 2" xfId="115"/>
    <cellStyle name="Normal 3 3" xfId="116"/>
    <cellStyle name="Normal 4 2" xfId="117"/>
    <cellStyle name="Normal 5" xfId="118"/>
    <cellStyle name="Normal 5 2" xfId="119"/>
    <cellStyle name="Normal 6" xfId="120"/>
    <cellStyle name="Normal 6 2" xfId="121"/>
    <cellStyle name="Normal 7" xfId="122"/>
    <cellStyle name="Normal 7 2" xfId="123"/>
    <cellStyle name="Normal 8" xfId="124"/>
    <cellStyle name="Nota 2" xfId="125"/>
    <cellStyle name="Note" xfId="126"/>
    <cellStyle name="Output" xfId="127"/>
    <cellStyle name="Percentual" xfId="128"/>
    <cellStyle name="Ponto" xfId="129"/>
    <cellStyle name="Porcentagem 4" xfId="130"/>
    <cellStyle name="Porcentagem 2 2" xfId="131"/>
    <cellStyle name="Porcentagem 3" xfId="132"/>
    <cellStyle name="Saída 2" xfId="133"/>
    <cellStyle name="Separador de m" xfId="134"/>
    <cellStyle name="Separador de milhares 2" xfId="135"/>
    <cellStyle name="Separador de milhares 2 10" xfId="136"/>
    <cellStyle name="Separador de milhares 2 2" xfId="137"/>
    <cellStyle name="Separador de milhares 2_203 Seduc - Reforma da Escola de Afua" xfId="138"/>
    <cellStyle name="Separador de milhares 3" xfId="139"/>
    <cellStyle name="Separador de milhares 4" xfId="140"/>
    <cellStyle name="SUB" xfId="141"/>
    <cellStyle name="Texto de Aviso 2" xfId="142"/>
    <cellStyle name="Texto Explicativo 2" xfId="143"/>
    <cellStyle name="Title" xfId="144"/>
    <cellStyle name="Título 1 1" xfId="145"/>
    <cellStyle name="Título 1 2" xfId="146"/>
    <cellStyle name="Título 2 2" xfId="147"/>
    <cellStyle name="Título 3 2" xfId="148"/>
    <cellStyle name="Título 4 2" xfId="149"/>
    <cellStyle name="Título 5" xfId="150"/>
    <cellStyle name="Titulo1" xfId="151"/>
    <cellStyle name="Titulo2" xfId="152"/>
    <cellStyle name="Total 2" xfId="153"/>
    <cellStyle name="Vírgula 4" xfId="154"/>
    <cellStyle name="Vírgula 2" xfId="155"/>
    <cellStyle name="Vírgula 2 2" xfId="156"/>
    <cellStyle name="Vírgula 3" xfId="157"/>
    <cellStyle name="Vírgula0" xfId="158"/>
    <cellStyle name="Warning Text" xfId="159"/>
    <cellStyle name="20% - Ênfase1 3" xfId="160"/>
    <cellStyle name="20% - Ênfase2 3" xfId="161"/>
    <cellStyle name="20% - Ênfase3 3" xfId="162"/>
    <cellStyle name="20% - Ênfase4 3" xfId="163"/>
    <cellStyle name="20% - Ênfase5 3" xfId="164"/>
    <cellStyle name="20% - Ênfase6 3" xfId="165"/>
    <cellStyle name="40% - Ênfase1 3" xfId="166"/>
    <cellStyle name="40% - Ênfase2 3" xfId="167"/>
    <cellStyle name="40% - Ênfase3 3" xfId="168"/>
    <cellStyle name="40% - Ênfase4 3" xfId="169"/>
    <cellStyle name="40% - Ênfase5 3" xfId="170"/>
    <cellStyle name="40% - Ênfase6 3" xfId="171"/>
    <cellStyle name="60% - Ênfase1 3" xfId="172"/>
    <cellStyle name="60% - Ênfase2 3" xfId="173"/>
    <cellStyle name="60% - Ênfase3 3" xfId="174"/>
    <cellStyle name="60% - Ênfase4 3" xfId="175"/>
    <cellStyle name="60% - Ênfase5 3" xfId="176"/>
    <cellStyle name="60% - Ênfase6 3" xfId="177"/>
    <cellStyle name="Bom 3" xfId="178"/>
    <cellStyle name="Cálculo 3" xfId="179"/>
    <cellStyle name="Célula de Verificação 3" xfId="180"/>
    <cellStyle name="Célula Vinculada 3" xfId="181"/>
    <cellStyle name="Ênfase1 3" xfId="182"/>
    <cellStyle name="Ênfase2 3" xfId="183"/>
    <cellStyle name="Ênfase3 3" xfId="184"/>
    <cellStyle name="Ênfase4 3" xfId="185"/>
    <cellStyle name="Ênfase5 3" xfId="186"/>
    <cellStyle name="Ênfase6 3" xfId="187"/>
    <cellStyle name="Entrada 3" xfId="188"/>
    <cellStyle name="Heading 1 2" xfId="189"/>
    <cellStyle name="Heading 2 2" xfId="190"/>
    <cellStyle name="Incorreto 3" xfId="191"/>
    <cellStyle name="Neutra 3" xfId="192"/>
    <cellStyle name="Nota 3" xfId="193"/>
    <cellStyle name="Note 2" xfId="194"/>
    <cellStyle name="Saída 3" xfId="195"/>
    <cellStyle name="Texto de Aviso 3" xfId="196"/>
    <cellStyle name="Texto Explicativo 3" xfId="197"/>
    <cellStyle name="Título 6" xfId="198"/>
    <cellStyle name="Título 1 3" xfId="199"/>
    <cellStyle name="Título 2 3" xfId="200"/>
    <cellStyle name="Título 3 3" xfId="201"/>
    <cellStyle name="Título 4 3" xfId="202"/>
    <cellStyle name="Total 3" xfId="203"/>
    <cellStyle name="Normal 17" xfId="204"/>
    <cellStyle name="Normal 10" xfId="205"/>
    <cellStyle name="Normal 17 2" xfId="206"/>
    <cellStyle name="Normal 2 5" xfId="207"/>
    <cellStyle name="Normal 17 3" xfId="208"/>
    <cellStyle name="Normal 11" xfId="209"/>
    <cellStyle name="Vírgula 5" xfId="210"/>
    <cellStyle name="Porcentagem 5" xfId="211"/>
    <cellStyle name="Normal 12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7</xdr:row>
      <xdr:rowOff>142875</xdr:rowOff>
    </xdr:from>
    <xdr:to>
      <xdr:col>6</xdr:col>
      <xdr:colOff>723900</xdr:colOff>
      <xdr:row>8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4325" y="41719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</xdr:row>
      <xdr:rowOff>1228725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76350"/>
          <a:ext cx="1419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2</xdr:row>
      <xdr:rowOff>38100</xdr:rowOff>
    </xdr:from>
    <xdr:to>
      <xdr:col>8</xdr:col>
      <xdr:colOff>1400175</xdr:colOff>
      <xdr:row>5</xdr:row>
      <xdr:rowOff>342900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11087100" y="2124075"/>
          <a:ext cx="1295400" cy="1238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2</xdr:row>
      <xdr:rowOff>104775</xdr:rowOff>
    </xdr:from>
    <xdr:to>
      <xdr:col>8</xdr:col>
      <xdr:colOff>1162050</xdr:colOff>
      <xdr:row>5</xdr:row>
      <xdr:rowOff>295275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9963150" y="1981200"/>
          <a:ext cx="1133475" cy="1123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5</xdr:row>
      <xdr:rowOff>314325</xdr:rowOff>
    </xdr:from>
    <xdr:to>
      <xdr:col>21</xdr:col>
      <xdr:colOff>133350</xdr:colOff>
      <xdr:row>14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3457575"/>
          <a:ext cx="7153275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304800</xdr:colOff>
      <xdr:row>2</xdr:row>
      <xdr:rowOff>9525</xdr:rowOff>
    </xdr:from>
    <xdr:to>
      <xdr:col>9</xdr:col>
      <xdr:colOff>581025</xdr:colOff>
      <xdr:row>5</xdr:row>
      <xdr:rowOff>361950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2038350"/>
          <a:ext cx="1533525" cy="1466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2</xdr:row>
      <xdr:rowOff>9525</xdr:rowOff>
    </xdr:from>
    <xdr:to>
      <xdr:col>9</xdr:col>
      <xdr:colOff>1190625</xdr:colOff>
      <xdr:row>5</xdr:row>
      <xdr:rowOff>333375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047875"/>
          <a:ext cx="1504950" cy="1438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22</xdr:row>
      <xdr:rowOff>28575</xdr:rowOff>
    </xdr:from>
    <xdr:to>
      <xdr:col>5</xdr:col>
      <xdr:colOff>752475</xdr:colOff>
      <xdr:row>23</xdr:row>
      <xdr:rowOff>9525</xdr:rowOff>
    </xdr:to>
    <xdr:pic>
      <xdr:nvPicPr>
        <xdr:cNvPr id="7169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6600825"/>
          <a:ext cx="387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30</xdr:row>
      <xdr:rowOff>152400</xdr:rowOff>
    </xdr:from>
    <xdr:to>
      <xdr:col>6</xdr:col>
      <xdr:colOff>638175</xdr:colOff>
      <xdr:row>60</xdr:row>
      <xdr:rowOff>57150</xdr:rowOff>
    </xdr:to>
    <xdr:pic>
      <xdr:nvPicPr>
        <xdr:cNvPr id="7171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" y="8734425"/>
          <a:ext cx="6124575" cy="531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1</xdr:row>
      <xdr:rowOff>28575</xdr:rowOff>
    </xdr:from>
    <xdr:to>
      <xdr:col>19</xdr:col>
      <xdr:colOff>523875</xdr:colOff>
      <xdr:row>27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25100" y="1590675"/>
          <a:ext cx="5734050" cy="602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104775</xdr:colOff>
      <xdr:row>2</xdr:row>
      <xdr:rowOff>76200</xdr:rowOff>
    </xdr:from>
    <xdr:to>
      <xdr:col>8</xdr:col>
      <xdr:colOff>1362075</xdr:colOff>
      <xdr:row>5</xdr:row>
      <xdr:rowOff>200025</xdr:rowOff>
    </xdr:to>
    <xdr:pic>
      <xdr:nvPicPr>
        <xdr:cNvPr id="7" name="image1.jpeg"/>
        <xdr:cNvPicPr preferRelativeResize="1">
          <a:picLocks noChangeAspect="1"/>
        </xdr:cNvPicPr>
      </xdr:nvPicPr>
      <xdr:blipFill>
        <a:blip r:embed="rId4"/>
        <a:srcRect r="8964"/>
        <a:stretch>
          <a:fillRect/>
        </a:stretch>
      </xdr:blipFill>
      <xdr:spPr>
        <a:xfrm>
          <a:off x="8886825" y="2124075"/>
          <a:ext cx="1257300" cy="1333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2</xdr:row>
      <xdr:rowOff>47625</xdr:rowOff>
    </xdr:from>
    <xdr:to>
      <xdr:col>9</xdr:col>
      <xdr:colOff>1485900</xdr:colOff>
      <xdr:row>5</xdr:row>
      <xdr:rowOff>361950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12039600" y="1895475"/>
          <a:ext cx="1295400" cy="1247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1</xdr:row>
      <xdr:rowOff>47625</xdr:rowOff>
    </xdr:from>
    <xdr:to>
      <xdr:col>12</xdr:col>
      <xdr:colOff>762000</xdr:colOff>
      <xdr:row>7</xdr:row>
      <xdr:rowOff>76200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18011775" y="533400"/>
          <a:ext cx="1466850" cy="1419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66675</xdr:rowOff>
    </xdr:from>
    <xdr:to>
      <xdr:col>9</xdr:col>
      <xdr:colOff>1247775</xdr:colOff>
      <xdr:row>5</xdr:row>
      <xdr:rowOff>285750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8963025" y="1771650"/>
          <a:ext cx="1219200" cy="1152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66675</xdr:rowOff>
    </xdr:from>
    <xdr:to>
      <xdr:col>8</xdr:col>
      <xdr:colOff>1181100</xdr:colOff>
      <xdr:row>5</xdr:row>
      <xdr:rowOff>228600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7905750" y="1504950"/>
          <a:ext cx="1162050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2</xdr:row>
      <xdr:rowOff>9525</xdr:rowOff>
    </xdr:from>
    <xdr:to>
      <xdr:col>11</xdr:col>
      <xdr:colOff>723900</xdr:colOff>
      <xdr:row>6</xdr:row>
      <xdr:rowOff>0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1"/>
        <a:srcRect r="8619"/>
        <a:stretch>
          <a:fillRect/>
        </a:stretch>
      </xdr:blipFill>
      <xdr:spPr>
        <a:xfrm>
          <a:off x="13763625" y="1828800"/>
          <a:ext cx="1476375" cy="1419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Rosiel_avell\Downloads\Or&#231;amento%20Barragem%20Fronteiras%20COM%20&#205;ndices%20de%20Reajustament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\CONVENIOS\PM_ABAETETUBA\2022\0-CONV&#202;NIOS%20ESTADO\1-SEDOP\1.%20REVITALIZA&#199;&#195;O%20DO%20CENTRO%20COMERCIAL%20DE%20ABAETETUBA\01-%20OR&#199;AMENTO\REV%204\0.%20PLANILHA%20RESU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0CB8F\Drenag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guesia1\1.engenharia\1.ENGENHARIA\4.Freguesia\Or&#231;amento%20de%20venda\Quantidades\Qtde%20FR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ngesoft2\projetos\22_Barragem%20Cear&#225;-Maracanau-Palmeiras\Barragem%20Maracanau\Projeto%20Basico_Rev_Abril\Volume%204_Or&#231;amento%20e%20Quantiitativos\Or&#231;amento\Or&#231;amento%20Maracana&#250;-revis&#227;o%20%2007-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LIADESK2\Scopus\orca_note\Scopus\822_Semin&#225;rio%20Maria%20Mater\822_Lev_Plan\822_Planilha%20QxPU_parci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04_Barragem%20Fronteiras\PROJETO%20EXECUTIVO\Relatorios\Rev_02_Proj%20Executivo\Volume%205_Quantitativos%20e%20Orcamento\PLANILHAS\PLANILHA%20DO%20OR&#199;AMENTO-PEXECUTIVO-18-08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NGESOFT\2012\OR&#199;AMENTO%20BARRAGEM%20FRONTEIRAS\Volume%205_Orcamento\Material%20revisado%2026-06\Sem%20Mudancas\Administra&#231;&#227;o%20local%20da%20obra%20-%2026-06-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NGESOFT\2012\OR&#199;AMENTO%20BARRAGEM%20FRONTEIRAS\Volume%205_Orcamento\Material%20revisado%2026-06\Administra&#231;&#227;o%20local%20da%20obra%20-%2026-06-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lia\clelia\Orcamento\HAQUI\001-VIG_FUND-AGO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"/>
      <sheetName val="COMPOSIÇÕES"/>
      <sheetName val="COMPOSIÇÕES AUXILIARES"/>
      <sheetName val="CF0001_A "/>
      <sheetName val="CF0001_B"/>
      <sheetName val="CF0007 I"/>
      <sheetName val="CF0007 II"/>
      <sheetName val="CF008-B"/>
      <sheetName val="cf009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RÇ."/>
      <sheetName val="CFF "/>
      <sheetName val="ENC. SOCIAIS"/>
      <sheetName val="BDI"/>
      <sheetName val="COMP."/>
      <sheetName val="0.ADM"/>
    </sheetNames>
    <sheetDataSet>
      <sheetData sheetId="0">
        <row r="2">
          <cell r="A2" t="str">
            <v>PROPONENTE</v>
          </cell>
          <cell r="E2" t="str">
            <v>BASE DE DADOS:</v>
          </cell>
        </row>
        <row r="3">
          <cell r="A3" t="str">
            <v>OBJETO</v>
          </cell>
        </row>
        <row r="4">
          <cell r="A4" t="str">
            <v>ENDEREÇO</v>
          </cell>
        </row>
        <row r="5">
          <cell r="A5" t="str">
            <v>RESPONSÁVEL TÉCNICO</v>
          </cell>
          <cell r="E5" t="str">
            <v>REGISTRO PROFISSIONAL:</v>
          </cell>
          <cell r="J5" t="str">
            <v>BDI</v>
          </cell>
        </row>
      </sheetData>
      <sheetData sheetId="1" refreshError="1"/>
      <sheetData sheetId="2"/>
      <sheetData sheetId="3">
        <row r="24">
          <cell r="K24">
            <v>0.29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ato"/>
      <sheetName val="DRE - 01"/>
      <sheetName val="DRE - 02"/>
      <sheetName val="DRE - 03"/>
      <sheetName val="DRE - 04"/>
      <sheetName val="DRE - 05"/>
      <sheetName val="DRE - 06"/>
      <sheetName val="DRE - 07"/>
      <sheetName val="DRE - 08"/>
      <sheetName val="DRE - 09"/>
      <sheetName val="DRE - 10"/>
      <sheetName val="DRE - 11"/>
      <sheetName val="DRE - 12"/>
      <sheetName val="DRE - 13"/>
    </sheetNames>
    <sheetDataSet>
      <sheetData sheetId="0">
        <row r="4">
          <cell r="C4" t="str">
            <v>CÓDIGO</v>
          </cell>
          <cell r="D4" t="str">
            <v>ITEM</v>
          </cell>
          <cell r="E4" t="str">
            <v>DESCRIÇÃO DO INSUMO</v>
          </cell>
          <cell r="F4" t="str">
            <v>UNID.</v>
          </cell>
          <cell r="G4" t="str">
            <v>PÇO. UNIT.</v>
          </cell>
          <cell r="H4" t="str">
            <v>QTDE. CONTRATO</v>
          </cell>
        </row>
        <row r="5">
          <cell r="C5" t="str">
            <v>AD05050100</v>
          </cell>
          <cell r="D5">
            <v>1</v>
          </cell>
          <cell r="E5" t="str">
            <v>Ensaio de andensamento edométrico em solo.</v>
          </cell>
          <cell r="F5" t="str">
            <v>un</v>
          </cell>
          <cell r="G5">
            <v>509.17</v>
          </cell>
          <cell r="H5">
            <v>44</v>
          </cell>
        </row>
        <row r="6">
          <cell r="C6" t="str">
            <v>AD05050200</v>
          </cell>
          <cell r="D6">
            <v>2</v>
          </cell>
          <cell r="E6" t="str">
            <v>Ensaio de laboratorio da Densidade Real.</v>
          </cell>
          <cell r="F6" t="str">
            <v>un</v>
          </cell>
          <cell r="G6">
            <v>56.78</v>
          </cell>
          <cell r="H6">
            <v>29</v>
          </cell>
        </row>
        <row r="7">
          <cell r="C7" t="str">
            <v>AD05050250</v>
          </cell>
          <cell r="D7">
            <v>3</v>
          </cell>
          <cell r="E7" t="str">
            <v>Ensaio em laboratorio do Limite de Liquidez.</v>
          </cell>
          <cell r="F7" t="str">
            <v>un</v>
          </cell>
          <cell r="G7">
            <v>41.29</v>
          </cell>
          <cell r="H7">
            <v>14</v>
          </cell>
        </row>
        <row r="8">
          <cell r="C8" t="str">
            <v>AD05050300</v>
          </cell>
          <cell r="D8">
            <v>4</v>
          </cell>
          <cell r="E8" t="str">
            <v>Ensaio em laboratório do limite de plasticidade. </v>
          </cell>
          <cell r="F8" t="str">
            <v>un</v>
          </cell>
          <cell r="G8">
            <v>41.29</v>
          </cell>
          <cell r="H8">
            <v>14</v>
          </cell>
        </row>
        <row r="9">
          <cell r="C9" t="str">
            <v>AD05050350</v>
          </cell>
          <cell r="D9">
            <v>5</v>
          </cell>
          <cell r="E9" t="str">
            <v>Ensaio em laboratório, do Peso Especifico.</v>
          </cell>
          <cell r="F9" t="str">
            <v>un</v>
          </cell>
          <cell r="G9">
            <v>22.86</v>
          </cell>
          <cell r="H9">
            <v>29</v>
          </cell>
        </row>
        <row r="10">
          <cell r="C10" t="str">
            <v>AD05050450</v>
          </cell>
          <cell r="D10">
            <v>6</v>
          </cell>
          <cell r="E10" t="str">
            <v>Ensaio Índice de Suporte Califórnia - Proctor Normal.</v>
          </cell>
          <cell r="F10" t="str">
            <v>un</v>
          </cell>
          <cell r="G10">
            <v>414.42</v>
          </cell>
          <cell r="H10">
            <v>43</v>
          </cell>
        </row>
        <row r="11">
          <cell r="C11" t="str">
            <v>AD05050700</v>
          </cell>
          <cell r="D11">
            <v>7</v>
          </cell>
          <cell r="E11" t="str">
            <v>Sondagem manual com pa e picareta por metro.</v>
          </cell>
          <cell r="F11" t="str">
            <v>m</v>
          </cell>
          <cell r="G11">
            <v>56.78</v>
          </cell>
          <cell r="H11">
            <v>280</v>
          </cell>
        </row>
        <row r="12">
          <cell r="C12" t="str">
            <v>AD20050050</v>
          </cell>
          <cell r="D12">
            <v>8</v>
          </cell>
          <cell r="E12" t="str">
            <v>Barracão de obra com paredes de madeira.</v>
          </cell>
          <cell r="F12" t="str">
            <v>m2</v>
          </cell>
          <cell r="G12">
            <v>141.75</v>
          </cell>
          <cell r="H12">
            <v>250</v>
          </cell>
        </row>
        <row r="13">
          <cell r="C13" t="str">
            <v>AD20050300</v>
          </cell>
          <cell r="D13">
            <v>9</v>
          </cell>
          <cell r="E13" t="str">
            <v>Tapume de vedação ou proteção.</v>
          </cell>
          <cell r="F13" t="str">
            <v>m2</v>
          </cell>
          <cell r="G13">
            <v>19.16</v>
          </cell>
          <cell r="H13">
            <v>24000</v>
          </cell>
        </row>
        <row r="14">
          <cell r="C14" t="str">
            <v>AD20200050</v>
          </cell>
          <cell r="D14">
            <v>10</v>
          </cell>
          <cell r="E14" t="str">
            <v>Instalação e ligação provisórias de energia.</v>
          </cell>
          <cell r="F14" t="str">
            <v>un</v>
          </cell>
          <cell r="G14">
            <v>595.94</v>
          </cell>
          <cell r="H14">
            <v>2</v>
          </cell>
        </row>
        <row r="15">
          <cell r="C15" t="str">
            <v>AD40050056 </v>
          </cell>
          <cell r="D15">
            <v>11</v>
          </cell>
          <cell r="E15" t="str">
            <v>Almoxarife(inclusive encargos sociais). </v>
          </cell>
          <cell r="F15" t="str">
            <v>h</v>
          </cell>
          <cell r="G15">
            <v>6.48</v>
          </cell>
          <cell r="H15">
            <v>1480</v>
          </cell>
        </row>
        <row r="16">
          <cell r="C16" t="str">
            <v>AD40050068</v>
          </cell>
          <cell r="D16">
            <v>12</v>
          </cell>
          <cell r="E16" t="str">
            <v>Apontador(inclusive encargos sociais).</v>
          </cell>
          <cell r="F16" t="str">
            <v>h</v>
          </cell>
          <cell r="G16">
            <v>6.48</v>
          </cell>
          <cell r="H16">
            <v>1480</v>
          </cell>
        </row>
        <row r="17">
          <cell r="C17" t="str">
            <v>AD40050074</v>
          </cell>
          <cell r="D17">
            <v>13</v>
          </cell>
          <cell r="E17" t="str">
            <v>Auxiliar de almoxarife(inclusive encargos sociais).</v>
          </cell>
          <cell r="F17" t="str">
            <v>h</v>
          </cell>
          <cell r="G17">
            <v>4.41</v>
          </cell>
          <cell r="H17">
            <v>1480</v>
          </cell>
        </row>
        <row r="18">
          <cell r="C18" t="str">
            <v>AD40050080</v>
          </cell>
          <cell r="D18">
            <v>14</v>
          </cell>
          <cell r="E18" t="str">
            <v>Auxiliar de escritório(inclusive encargos sociais).</v>
          </cell>
          <cell r="F18" t="str">
            <v>h</v>
          </cell>
          <cell r="G18">
            <v>5.32</v>
          </cell>
          <cell r="H18">
            <v>1480</v>
          </cell>
        </row>
        <row r="19">
          <cell r="C19" t="str">
            <v>AD40050086</v>
          </cell>
          <cell r="D19">
            <v>15</v>
          </cell>
          <cell r="E19" t="str">
            <v>Auxiliar técnico(inclusive encargos sociais).</v>
          </cell>
          <cell r="F19" t="str">
            <v>h</v>
          </cell>
          <cell r="G19">
            <v>8.1</v>
          </cell>
          <cell r="H19">
            <v>1480</v>
          </cell>
        </row>
        <row r="20">
          <cell r="C20" t="str">
            <v>AD40050092</v>
          </cell>
          <cell r="D20">
            <v>16</v>
          </cell>
          <cell r="E20" t="str">
            <v>Auxiliar de topografia(inclusive encargos sociais).     </v>
          </cell>
          <cell r="F20" t="str">
            <v>h</v>
          </cell>
          <cell r="G20">
            <v>4.5</v>
          </cell>
          <cell r="H20">
            <v>1480</v>
          </cell>
        </row>
        <row r="21">
          <cell r="C21" t="str">
            <v>AD40050098</v>
          </cell>
          <cell r="D21">
            <v>17</v>
          </cell>
          <cell r="E21" t="str">
            <v>Chefe de escritório(inclusive encargos sociais). </v>
          </cell>
          <cell r="F21" t="str">
            <v>h</v>
          </cell>
          <cell r="G21">
            <v>13.02</v>
          </cell>
          <cell r="H21">
            <v>1480</v>
          </cell>
        </row>
        <row r="22">
          <cell r="C22" t="str">
            <v>AD40050116</v>
          </cell>
          <cell r="D22">
            <v>18</v>
          </cell>
          <cell r="E22" t="str">
            <v>Encarregado(inclusive encargos sociais).</v>
          </cell>
          <cell r="F22" t="str">
            <v>h</v>
          </cell>
          <cell r="G22">
            <v>8.37</v>
          </cell>
          <cell r="H22">
            <v>2960</v>
          </cell>
        </row>
        <row r="23">
          <cell r="C23" t="str">
            <v> AD40050122</v>
          </cell>
          <cell r="D23">
            <v>19</v>
          </cell>
          <cell r="E23" t="str">
            <v>Engenheiro ou arquiteto jr(inclusive encargos sociais).</v>
          </cell>
          <cell r="F23" t="str">
            <v>h</v>
          </cell>
          <cell r="G23">
            <v>21.39</v>
          </cell>
          <cell r="H23">
            <v>1480</v>
          </cell>
        </row>
        <row r="24">
          <cell r="C24" t="str">
            <v>AD40050134</v>
          </cell>
          <cell r="D24">
            <v>20</v>
          </cell>
          <cell r="E24" t="str">
            <v>Engenheiro sênior(inclusive encargos sociais).  </v>
          </cell>
          <cell r="F24" t="str">
            <v>h</v>
          </cell>
          <cell r="G24">
            <v>54.35</v>
          </cell>
          <cell r="H24">
            <v>1110</v>
          </cell>
        </row>
        <row r="25">
          <cell r="C25" t="str">
            <v>AD40050146</v>
          </cell>
          <cell r="D25">
            <v>21</v>
          </cell>
          <cell r="E25" t="str">
            <v>Estagiário(inclusive encargos sociais).  </v>
          </cell>
          <cell r="F25" t="str">
            <v>h</v>
          </cell>
          <cell r="G25">
            <v>2.76</v>
          </cell>
          <cell r="H25">
            <v>2960</v>
          </cell>
        </row>
        <row r="26">
          <cell r="C26" t="str">
            <v>AD40050188</v>
          </cell>
          <cell r="D26">
            <v>22</v>
          </cell>
          <cell r="E26" t="str">
            <v>Secretaria(inclusive encargos sociais).</v>
          </cell>
          <cell r="F26" t="str">
            <v>h</v>
          </cell>
          <cell r="G26">
            <v>9.24</v>
          </cell>
          <cell r="H26">
            <v>1480</v>
          </cell>
        </row>
        <row r="27">
          <cell r="C27" t="str">
            <v>AD40050200</v>
          </cell>
          <cell r="D27">
            <v>23</v>
          </cell>
          <cell r="E27" t="str">
            <v>Supervisor de trafego(inclusive encargos sociais).    </v>
          </cell>
          <cell r="F27" t="str">
            <v>h</v>
          </cell>
          <cell r="G27">
            <v>29.17</v>
          </cell>
          <cell r="H27">
            <v>2960</v>
          </cell>
        </row>
        <row r="28">
          <cell r="C28" t="str">
            <v>AD40050212</v>
          </cell>
          <cell r="D28">
            <v>24</v>
          </cell>
          <cell r="E28" t="str">
            <v>Topógrafo A(inclusive encargos sociais).  </v>
          </cell>
          <cell r="F28" t="str">
            <v>h</v>
          </cell>
          <cell r="G28">
            <v>13.78</v>
          </cell>
          <cell r="H28">
            <v>740</v>
          </cell>
        </row>
        <row r="29">
          <cell r="C29" t="str">
            <v>AD40050218</v>
          </cell>
          <cell r="D29">
            <v>25</v>
          </cell>
          <cell r="E29" t="str">
            <v>Vigia(inclusive encargos sociais).</v>
          </cell>
          <cell r="F29" t="str">
            <v>h</v>
          </cell>
          <cell r="G29">
            <v>4.63</v>
          </cell>
          <cell r="H29">
            <v>2960</v>
          </cell>
        </row>
        <row r="30">
          <cell r="C30" t="str">
            <v> AD10050050</v>
          </cell>
          <cell r="D30">
            <v>26</v>
          </cell>
          <cell r="E30" t="str">
            <v>Marcação de obra sem instrumento topográfico.</v>
          </cell>
          <cell r="F30" t="str">
            <v>m2</v>
          </cell>
          <cell r="G30">
            <v>0.95</v>
          </cell>
          <cell r="H30">
            <v>400</v>
          </cell>
        </row>
        <row r="31">
          <cell r="C31" t="str">
            <v>AD10100100</v>
          </cell>
          <cell r="D31">
            <v>27</v>
          </cell>
          <cell r="E31" t="str">
            <v>Locação de obra com aparelho topográfico.</v>
          </cell>
          <cell r="F31" t="str">
            <v>m</v>
          </cell>
          <cell r="G31">
            <v>6.75</v>
          </cell>
          <cell r="H31">
            <v>410</v>
          </cell>
        </row>
        <row r="32">
          <cell r="C32" t="str">
            <v>AD15150750</v>
          </cell>
          <cell r="D32">
            <v>28</v>
          </cell>
          <cell r="E32" t="str">
            <v>Veiculo motor 1.0 a gasolina sem motorista.</v>
          </cell>
          <cell r="F32" t="str">
            <v>mês</v>
          </cell>
          <cell r="G32">
            <v>1269.66</v>
          </cell>
          <cell r="H32">
            <v>8</v>
          </cell>
        </row>
        <row r="33">
          <cell r="C33" t="str">
            <v>AD20250050</v>
          </cell>
          <cell r="D33">
            <v>29</v>
          </cell>
          <cell r="E33" t="str">
            <v>Barragem de bloqueio, reaproveitamento 40 vezes.</v>
          </cell>
          <cell r="F33" t="str">
            <v>m</v>
          </cell>
          <cell r="G33">
            <v>0.98</v>
          </cell>
          <cell r="H33">
            <v>970</v>
          </cell>
        </row>
        <row r="34">
          <cell r="C34" t="str">
            <v>AD20250100</v>
          </cell>
          <cell r="D34">
            <v>30</v>
          </cell>
          <cell r="E34" t="str">
            <v>Barragem de bloqueio de obra, colocação e retirada.</v>
          </cell>
          <cell r="F34" t="str">
            <v>m</v>
          </cell>
          <cell r="G34">
            <v>3.26</v>
          </cell>
          <cell r="H34">
            <v>4200</v>
          </cell>
        </row>
        <row r="35">
          <cell r="C35" t="str">
            <v>AD20250200</v>
          </cell>
          <cell r="D35">
            <v>31</v>
          </cell>
          <cell r="E35" t="str">
            <v>Placa de sinalização para obra de via publica.</v>
          </cell>
          <cell r="F35" t="str">
            <v>un</v>
          </cell>
          <cell r="G35">
            <v>37.67</v>
          </cell>
          <cell r="H35">
            <v>43</v>
          </cell>
        </row>
        <row r="36">
          <cell r="C36" t="str">
            <v>AD20250250</v>
          </cell>
          <cell r="D36">
            <v>32</v>
          </cell>
          <cell r="E36" t="str">
            <v>Placa de sinalização para obra, colocação e retirada.</v>
          </cell>
          <cell r="F36" t="str">
            <v>un</v>
          </cell>
          <cell r="G36">
            <v>0.89</v>
          </cell>
          <cell r="H36">
            <v>173</v>
          </cell>
        </row>
        <row r="37">
          <cell r="C37" t="str">
            <v>AD20250300</v>
          </cell>
          <cell r="D37">
            <v>33</v>
          </cell>
          <cell r="E37" t="str">
            <v>Placa de identificação de obra publica.</v>
          </cell>
          <cell r="F37" t="str">
            <v>m2</v>
          </cell>
          <cell r="G37">
            <v>166.66</v>
          </cell>
          <cell r="H37">
            <v>22.4</v>
          </cell>
        </row>
        <row r="38">
          <cell r="C38" t="str">
            <v>AD25050050</v>
          </cell>
          <cell r="D38">
            <v>34</v>
          </cell>
          <cell r="E38" t="str">
            <v>Aluguel de balizador vaga-lume.</v>
          </cell>
          <cell r="F38" t="str">
            <v>mês</v>
          </cell>
          <cell r="G38">
            <v>86.83</v>
          </cell>
          <cell r="H38">
            <v>960</v>
          </cell>
        </row>
        <row r="39">
          <cell r="C39" t="str">
            <v>AD25050200/  </v>
          </cell>
          <cell r="D39">
            <v>35</v>
          </cell>
          <cell r="E39" t="str">
            <v>Aluguel de cavalete plástico universa.</v>
          </cell>
          <cell r="F39" t="str">
            <v>un.mês</v>
          </cell>
          <cell r="G39">
            <v>86.83</v>
          </cell>
          <cell r="H39">
            <v>600</v>
          </cell>
        </row>
        <row r="40">
          <cell r="C40" t="str">
            <v>AD25050250</v>
          </cell>
          <cell r="D40">
            <v>36</v>
          </cell>
          <cell r="E40" t="str">
            <v>Aluguel de cone canalizador empinhavel T-Topde.</v>
          </cell>
          <cell r="F40" t="str">
            <v>un.mês</v>
          </cell>
          <cell r="G40">
            <v>32.29</v>
          </cell>
          <cell r="H40">
            <v>600</v>
          </cell>
        </row>
        <row r="41">
          <cell r="C41" t="str">
            <v>AD35150050A</v>
          </cell>
          <cell r="D41">
            <v>37</v>
          </cell>
          <cell r="E41" t="str">
            <v>Controle tecnológico de obras em concreto armado.</v>
          </cell>
          <cell r="F41" t="str">
            <v>m3</v>
          </cell>
          <cell r="G41">
            <v>12.32</v>
          </cell>
          <cell r="H41">
            <v>382</v>
          </cell>
        </row>
        <row r="42">
          <cell r="C42" t="str">
            <v>SE25100100A  </v>
          </cell>
          <cell r="D42">
            <v>38</v>
          </cell>
          <cell r="E42" t="str">
            <v>Projeto executivo para urbanização/reurbanização.</v>
          </cell>
          <cell r="F42" t="str">
            <v>há</v>
          </cell>
          <cell r="G42">
            <v>34610.16</v>
          </cell>
          <cell r="H42">
            <v>5.18</v>
          </cell>
        </row>
        <row r="43">
          <cell r="C43" t="str">
            <v>SE20100050</v>
          </cell>
          <cell r="D43">
            <v>39</v>
          </cell>
          <cell r="E43" t="str">
            <v>Lançamento de linha poligonal básica.</v>
          </cell>
          <cell r="F43" t="str">
            <v>Km</v>
          </cell>
          <cell r="G43">
            <v>159.44</v>
          </cell>
          <cell r="H43">
            <v>1</v>
          </cell>
        </row>
        <row r="44">
          <cell r="C44" t="str">
            <v>SE20102500A</v>
          </cell>
          <cell r="D44">
            <v>40</v>
          </cell>
          <cell r="E44" t="str">
            <v>Nivelamento de eixo de logradouro.</v>
          </cell>
          <cell r="F44" t="str">
            <v>Km</v>
          </cell>
          <cell r="G44">
            <v>74.49</v>
          </cell>
          <cell r="H44">
            <v>1</v>
          </cell>
        </row>
        <row r="45">
          <cell r="C45" t="str">
            <v>SE20150050</v>
          </cell>
          <cell r="D45">
            <v>41</v>
          </cell>
          <cell r="E45" t="str">
            <v>Levantamento fotográfico de aspecto de área urbana.</v>
          </cell>
          <cell r="F45" t="str">
            <v>un</v>
          </cell>
          <cell r="G45">
            <v>1.8</v>
          </cell>
          <cell r="H45">
            <v>259</v>
          </cell>
        </row>
        <row r="46">
          <cell r="C46" t="str">
            <v>SE20150250</v>
          </cell>
          <cell r="D46">
            <v>42</v>
          </cell>
          <cell r="E46" t="str">
            <v>Levantamento fotográfico aéreo vertical de área urbana.</v>
          </cell>
          <cell r="F46" t="str">
            <v>conj</v>
          </cell>
          <cell r="G46">
            <v>8267.76</v>
          </cell>
          <cell r="H46">
            <v>1</v>
          </cell>
        </row>
        <row r="47">
          <cell r="C47" t="str">
            <v>SE20101600</v>
          </cell>
          <cell r="D47">
            <v>43</v>
          </cell>
          <cell r="E47" t="str">
            <v>Levantamento cadastral das profundidades de tubos.</v>
          </cell>
          <cell r="F47" t="str">
            <v>un</v>
          </cell>
          <cell r="G47">
            <v>23.05</v>
          </cell>
          <cell r="H47">
            <v>137</v>
          </cell>
        </row>
        <row r="48">
          <cell r="C48" t="str">
            <v>SE30050100</v>
          </cell>
          <cell r="D48">
            <v>44</v>
          </cell>
          <cell r="E48" t="str">
            <v>Determinação da deformação com Viga Benkelmann.</v>
          </cell>
          <cell r="F48" t="str">
            <v>un</v>
          </cell>
          <cell r="G48">
            <v>53.9</v>
          </cell>
          <cell r="H48">
            <v>144</v>
          </cell>
        </row>
        <row r="49">
          <cell r="C49" t="str">
            <v>CE05100110</v>
          </cell>
          <cell r="D49">
            <v>45</v>
          </cell>
          <cell r="E49" t="str">
            <v>Consultor de serviços técnicos especializados.</v>
          </cell>
          <cell r="F49" t="str">
            <v>h</v>
          </cell>
          <cell r="G49">
            <v>89.23</v>
          </cell>
          <cell r="H49">
            <v>726</v>
          </cell>
        </row>
        <row r="50">
          <cell r="C50" t="str">
            <v>CO05050500</v>
          </cell>
          <cell r="D50">
            <v>46</v>
          </cell>
          <cell r="E50" t="str">
            <v>Plataforma ou passarela de Pinho.</v>
          </cell>
          <cell r="F50" t="str">
            <v>m2</v>
          </cell>
          <cell r="G50">
            <v>2.31</v>
          </cell>
          <cell r="H50">
            <v>187</v>
          </cell>
        </row>
        <row r="51">
          <cell r="C51" t="str">
            <v>CO05100050</v>
          </cell>
          <cell r="D51">
            <v>47</v>
          </cell>
          <cell r="E51" t="str">
            <v>Aluguel de andaime tubular sobre sapatas fixas.</v>
          </cell>
          <cell r="F51" t="str">
            <v>m2.mês</v>
          </cell>
          <cell r="G51">
            <v>2.2</v>
          </cell>
          <cell r="H51">
            <v>2100</v>
          </cell>
        </row>
        <row r="52">
          <cell r="C52" t="str">
            <v>CO05150100</v>
          </cell>
          <cell r="D52">
            <v>48</v>
          </cell>
          <cell r="E52" t="str">
            <v>Montagem e desmontagem de andaime tubular.</v>
          </cell>
          <cell r="F52" t="str">
            <v>m2</v>
          </cell>
          <cell r="G52">
            <v>1.77</v>
          </cell>
          <cell r="H52">
            <v>350</v>
          </cell>
        </row>
        <row r="53">
          <cell r="C53" t="str">
            <v>CO05150300</v>
          </cell>
          <cell r="D53">
            <v>49</v>
          </cell>
          <cell r="E53" t="str">
            <v>Movimentação vertical ou horizontal de plataforma.</v>
          </cell>
          <cell r="F53" t="str">
            <v>m2</v>
          </cell>
          <cell r="G53">
            <v>0.14</v>
          </cell>
          <cell r="H53">
            <v>350</v>
          </cell>
        </row>
        <row r="54">
          <cell r="C54" t="str">
            <v>MT05300100</v>
          </cell>
          <cell r="D54">
            <v>50</v>
          </cell>
          <cell r="E54" t="str">
            <v>Escavação manual em material de 1a categoria.</v>
          </cell>
          <cell r="F54" t="str">
            <v>m3</v>
          </cell>
          <cell r="G54">
            <v>12.4</v>
          </cell>
          <cell r="H54">
            <v>10700</v>
          </cell>
        </row>
        <row r="55">
          <cell r="C55" t="str">
            <v>MT10050050</v>
          </cell>
          <cell r="D55">
            <v>51</v>
          </cell>
          <cell r="E55" t="str">
            <v>Escavação mecânica, utilizando Retro-Escavadeira. </v>
          </cell>
          <cell r="F55" t="str">
            <v>m3</v>
          </cell>
          <cell r="G55">
            <v>2.77</v>
          </cell>
          <cell r="H55">
            <v>36800</v>
          </cell>
        </row>
        <row r="56">
          <cell r="C56" t="str">
            <v>MT10100050</v>
          </cell>
          <cell r="D56">
            <v>52</v>
          </cell>
          <cell r="E56" t="str">
            <v>Escavação mecânica, utilizando Escavadeira.</v>
          </cell>
          <cell r="F56" t="str">
            <v>m3</v>
          </cell>
          <cell r="G56">
            <v>0.96</v>
          </cell>
          <cell r="H56">
            <v>7300</v>
          </cell>
        </row>
        <row r="57">
          <cell r="C57" t="str">
            <v>MT15050250</v>
          </cell>
          <cell r="D57">
            <v>53</v>
          </cell>
          <cell r="E57" t="str">
            <v>Reaterro de vala com material de boa qualidade. </v>
          </cell>
          <cell r="F57" t="str">
            <v>m3</v>
          </cell>
          <cell r="G57">
            <v>9.3</v>
          </cell>
          <cell r="H57">
            <v>13700</v>
          </cell>
        </row>
        <row r="58">
          <cell r="C58" t="str">
            <v>MT15050300</v>
          </cell>
          <cell r="D58">
            <v>54</v>
          </cell>
          <cell r="E58" t="str">
            <v>Reaterro de vala, com po-de-pedra.</v>
          </cell>
          <cell r="F58" t="str">
            <v>m3</v>
          </cell>
          <cell r="G58">
            <v>36.18</v>
          </cell>
          <cell r="H58">
            <v>19600</v>
          </cell>
        </row>
        <row r="59">
          <cell r="C59" t="str">
            <v>MT05250050</v>
          </cell>
          <cell r="D59">
            <v>55</v>
          </cell>
          <cell r="E59" t="str">
            <v>Desmonte manual de bloco de 3a categoria.</v>
          </cell>
          <cell r="F59" t="str">
            <v>m3</v>
          </cell>
          <cell r="G59">
            <v>32.14</v>
          </cell>
          <cell r="H59">
            <v>7050</v>
          </cell>
        </row>
        <row r="60">
          <cell r="C60" t="str">
            <v>MT05450050</v>
          </cell>
          <cell r="D60">
            <v>56</v>
          </cell>
          <cell r="E60" t="str">
            <v>Desmonte a fogo de bloco de material de 3a categoria.</v>
          </cell>
          <cell r="F60" t="str">
            <v>m3</v>
          </cell>
          <cell r="G60">
            <v>66.56</v>
          </cell>
          <cell r="H60">
            <v>8545</v>
          </cell>
        </row>
        <row r="61">
          <cell r="C61" t="str">
            <v>MT15150050</v>
          </cell>
          <cell r="D61">
            <v>57</v>
          </cell>
          <cell r="E61" t="str">
            <v>Preparo de solo ate 30cm de profundidade.</v>
          </cell>
          <cell r="F61" t="str">
            <v>m2</v>
          </cell>
          <cell r="G61">
            <v>5.46</v>
          </cell>
          <cell r="H61">
            <v>17842</v>
          </cell>
        </row>
        <row r="62">
          <cell r="C62" t="str">
            <v>MT20050050</v>
          </cell>
          <cell r="D62">
            <v>58</v>
          </cell>
          <cell r="E62" t="str">
            <v>Espalhamento de material de 1a categoria.</v>
          </cell>
          <cell r="F62" t="str">
            <v>m3</v>
          </cell>
          <cell r="G62">
            <v>0.24</v>
          </cell>
          <cell r="H62">
            <v>70776</v>
          </cell>
        </row>
        <row r="63">
          <cell r="C63" t="str">
            <v>TC05050350</v>
          </cell>
          <cell r="D63">
            <v>59</v>
          </cell>
          <cell r="E63" t="str">
            <v>Transporte de carga de qualquer natureza.</v>
          </cell>
          <cell r="F63" t="str">
            <v>t.Km</v>
          </cell>
          <cell r="G63">
            <v>0.39</v>
          </cell>
          <cell r="H63">
            <v>1880000</v>
          </cell>
        </row>
        <row r="64">
          <cell r="C64" t="str">
            <v>TC10050150</v>
          </cell>
          <cell r="D64">
            <v>60</v>
          </cell>
          <cell r="E64" t="str">
            <v>Carga manual e descarga mecânica.</v>
          </cell>
          <cell r="F64" t="str">
            <v>t</v>
          </cell>
          <cell r="G64">
            <v>7.38</v>
          </cell>
          <cell r="H64">
            <v>47000</v>
          </cell>
        </row>
        <row r="65">
          <cell r="C65" t="str">
            <v>EQ05050100A</v>
          </cell>
          <cell r="D65">
            <v>61</v>
          </cell>
          <cell r="E65" t="str">
            <v>Caminhão basculante. Custo horário produtivo.     </v>
          </cell>
          <cell r="F65" t="str">
            <v>h</v>
          </cell>
          <cell r="G65">
            <v>45.34</v>
          </cell>
          <cell r="H65">
            <v>2446</v>
          </cell>
        </row>
        <row r="66">
          <cell r="C66" t="str">
            <v>EQ05050103A</v>
          </cell>
          <cell r="D66">
            <v>62</v>
          </cell>
          <cell r="E66" t="str">
            <v>Caminhão basculante. Custo horário improdutivo.</v>
          </cell>
          <cell r="F66" t="str">
            <v>h</v>
          </cell>
          <cell r="G66">
            <v>25.39</v>
          </cell>
          <cell r="H66">
            <v>432</v>
          </cell>
        </row>
        <row r="67">
          <cell r="C67" t="str">
            <v>EQ05050300</v>
          </cell>
          <cell r="D67">
            <v>63</v>
          </cell>
          <cell r="E67" t="str">
            <v>Caminhão com Carroceria Fixa. Aluguel produtivo.</v>
          </cell>
          <cell r="F67" t="str">
            <v>h</v>
          </cell>
          <cell r="G67">
            <v>32.28</v>
          </cell>
          <cell r="H67">
            <v>1957</v>
          </cell>
        </row>
        <row r="68">
          <cell r="C68" t="str">
            <v>EQ05050306</v>
          </cell>
          <cell r="D68">
            <v>64</v>
          </cell>
          <cell r="E68" t="str">
            <v>Caminhão com Carroceria Fixa. Aluguel improdutivo.</v>
          </cell>
          <cell r="F68" t="str">
            <v>h</v>
          </cell>
          <cell r="G68">
            <v>8.54</v>
          </cell>
          <cell r="H68">
            <v>346</v>
          </cell>
        </row>
        <row r="69">
          <cell r="C69" t="str">
            <v>EQ05050415</v>
          </cell>
          <cell r="D69">
            <v>65</v>
          </cell>
          <cell r="E69" t="str">
            <v>Caminhão Carroceria Fixa F-12000 Munck produtivo.               </v>
          </cell>
          <cell r="F69" t="str">
            <v>h</v>
          </cell>
          <cell r="G69">
            <v>53.72</v>
          </cell>
          <cell r="H69">
            <v>3453</v>
          </cell>
        </row>
        <row r="70">
          <cell r="C70" t="str">
            <v>EQ15050450</v>
          </cell>
          <cell r="D70">
            <v>66</v>
          </cell>
          <cell r="E70" t="str">
            <v>Pa-carregadeira(Carregador frontal). Custo produtivo.  </v>
          </cell>
          <cell r="F70" t="str">
            <v>h</v>
          </cell>
          <cell r="G70">
            <v>68.34</v>
          </cell>
          <cell r="H70">
            <v>1345</v>
          </cell>
        </row>
        <row r="71">
          <cell r="C71" t="str">
            <v>EQ15050453</v>
          </cell>
          <cell r="D71">
            <v>67</v>
          </cell>
          <cell r="E71" t="str">
            <v>Pa-carregadeira(Carregador Frontal).Custo improdutivo.</v>
          </cell>
          <cell r="F71" t="str">
            <v>h</v>
          </cell>
          <cell r="G71">
            <v>31.05</v>
          </cell>
          <cell r="H71">
            <v>237</v>
          </cell>
        </row>
        <row r="72">
          <cell r="C72" t="str">
            <v>EQ15050500</v>
          </cell>
          <cell r="D72">
            <v>68</v>
          </cell>
          <cell r="E72" t="str">
            <v>Retro-Escavadeira/carregadeira. Custo produtivo. </v>
          </cell>
          <cell r="F72" t="str">
            <v>h</v>
          </cell>
          <cell r="G72">
            <v>45.49</v>
          </cell>
          <cell r="H72">
            <v>1439</v>
          </cell>
        </row>
        <row r="73">
          <cell r="C73" t="str">
            <v>EQ30050200</v>
          </cell>
          <cell r="D73">
            <v>69</v>
          </cell>
          <cell r="E73" t="str">
            <v>Betoneira com capacidade de 580l, Aluguel produtivo.</v>
          </cell>
          <cell r="F73" t="str">
            <v>h</v>
          </cell>
          <cell r="G73">
            <v>4.71</v>
          </cell>
          <cell r="H73">
            <v>2041</v>
          </cell>
        </row>
        <row r="74">
          <cell r="C74" t="str">
            <v>EQ30050206</v>
          </cell>
          <cell r="D74">
            <v>70</v>
          </cell>
          <cell r="E74" t="str">
            <v>Betoneira com capacidade de 580l Aluguel improdutivo.</v>
          </cell>
          <cell r="F74" t="str">
            <v>h</v>
          </cell>
          <cell r="G74">
            <v>1.56</v>
          </cell>
          <cell r="H74">
            <v>216</v>
          </cell>
        </row>
        <row r="75">
          <cell r="C75" t="str">
            <v>EQ15050550</v>
          </cell>
          <cell r="D75">
            <v>71</v>
          </cell>
          <cell r="E75" t="str">
            <v>Rompedor Pneumático de 32,6Kg Aluguel produtivo. </v>
          </cell>
          <cell r="F75" t="str">
            <v>h</v>
          </cell>
          <cell r="G75">
            <v>1.05</v>
          </cell>
          <cell r="H75">
            <v>648</v>
          </cell>
        </row>
        <row r="76">
          <cell r="C76" t="str">
            <v>EQ15050556</v>
          </cell>
          <cell r="D76">
            <v>72</v>
          </cell>
          <cell r="E76" t="str">
            <v>Rompedor Pneumático de 32,6Kg Aluguel improdutivo.</v>
          </cell>
          <cell r="F76" t="str">
            <v>h</v>
          </cell>
          <cell r="G76">
            <v>0.7</v>
          </cell>
          <cell r="H76">
            <v>72</v>
          </cell>
        </row>
        <row r="77">
          <cell r="C77" t="str">
            <v> EQ20050800</v>
          </cell>
          <cell r="D77">
            <v>73</v>
          </cell>
          <cell r="E77" t="str">
            <v>Vassoura Mecânica, rebocável, Aluguel produtivo.   </v>
          </cell>
          <cell r="F77" t="str">
            <v>h</v>
          </cell>
          <cell r="G77">
            <v>3.58</v>
          </cell>
          <cell r="H77">
            <v>1712</v>
          </cell>
        </row>
        <row r="78">
          <cell r="C78" t="str">
            <v>EQ20050806</v>
          </cell>
          <cell r="D78">
            <v>74</v>
          </cell>
          <cell r="E78" t="str">
            <v>Vassoura Mecânica, rebocável, Aluguel improdutivo.</v>
          </cell>
          <cell r="F78" t="str">
            <v>h</v>
          </cell>
          <cell r="G78">
            <v>1.43</v>
          </cell>
          <cell r="H78">
            <v>216</v>
          </cell>
        </row>
        <row r="79">
          <cell r="C79" t="str">
            <v>EQ35100200</v>
          </cell>
          <cell r="D79">
            <v>75</v>
          </cell>
          <cell r="E79" t="str">
            <v>Bomba Centrífuga Submersível. Aluguel produtivo.    </v>
          </cell>
          <cell r="F79" t="str">
            <v>h</v>
          </cell>
          <cell r="G79">
            <v>3.6</v>
          </cell>
          <cell r="H79">
            <v>8632</v>
          </cell>
        </row>
        <row r="80">
          <cell r="C80" t="str">
            <v>EQ35100203</v>
          </cell>
          <cell r="D80">
            <v>76</v>
          </cell>
          <cell r="E80" t="str">
            <v>Bomba Centrífuga Submersível. Aluguel improdutivo.</v>
          </cell>
          <cell r="F80" t="str">
            <v>h</v>
          </cell>
          <cell r="G80">
            <v>1.4</v>
          </cell>
          <cell r="H80">
            <v>863</v>
          </cell>
        </row>
        <row r="81">
          <cell r="C81" t="str">
            <v>EQ45050159</v>
          </cell>
          <cell r="D81">
            <v>77</v>
          </cell>
          <cell r="E81" t="str">
            <v>Compressor de ar. Aluguel improdutivo.</v>
          </cell>
          <cell r="F81" t="str">
            <v>h</v>
          </cell>
          <cell r="G81">
            <v>3.64</v>
          </cell>
          <cell r="H81">
            <v>72</v>
          </cell>
        </row>
        <row r="82">
          <cell r="C82" t="str">
            <v>EQ45150100</v>
          </cell>
          <cell r="D82">
            <v>78</v>
          </cell>
          <cell r="E82" t="str">
            <v>Retificador de solda elétrica de 430A.</v>
          </cell>
          <cell r="F82" t="str">
            <v>h</v>
          </cell>
          <cell r="G82">
            <v>7.16</v>
          </cell>
          <cell r="H82">
            <v>1007</v>
          </cell>
        </row>
        <row r="83">
          <cell r="C83" t="str">
            <v>EQ40050150A</v>
          </cell>
          <cell r="D83">
            <v>79</v>
          </cell>
          <cell r="E83" t="str">
            <v>Equipamento de jato d'água (Sewer-Jet ou similar).</v>
          </cell>
          <cell r="F83" t="str">
            <v>h</v>
          </cell>
          <cell r="G83">
            <v>79.2</v>
          </cell>
          <cell r="H83">
            <v>1079</v>
          </cell>
        </row>
        <row r="84">
          <cell r="C84" t="str">
            <v>EQ40050153A</v>
          </cell>
          <cell r="D84">
            <v>80</v>
          </cell>
          <cell r="E84" t="str">
            <v>Equipamento de alta pressão  (Vac-All ou similar).</v>
          </cell>
          <cell r="F84" t="str">
            <v>h</v>
          </cell>
          <cell r="G84">
            <v>104.07</v>
          </cell>
          <cell r="H84">
            <v>1942</v>
          </cell>
        </row>
        <row r="85">
          <cell r="C85" t="str">
            <v>SC05050050</v>
          </cell>
          <cell r="D85">
            <v>81</v>
          </cell>
          <cell r="E85" t="str">
            <v>Arrancamento de aparelhos de iluminação.</v>
          </cell>
          <cell r="F85" t="str">
            <v>un</v>
          </cell>
          <cell r="G85">
            <v>1.67</v>
          </cell>
          <cell r="H85">
            <v>65</v>
          </cell>
        </row>
        <row r="86">
          <cell r="C86" t="str">
            <v>SC05050200</v>
          </cell>
          <cell r="D86">
            <v>82</v>
          </cell>
          <cell r="E86" t="str">
            <v>Arrancamento de grades, gradis, alambrados, cercas.</v>
          </cell>
          <cell r="F86" t="str">
            <v>m2</v>
          </cell>
          <cell r="G86">
            <v>4.43</v>
          </cell>
          <cell r="H86">
            <v>144</v>
          </cell>
        </row>
        <row r="87">
          <cell r="C87" t="str">
            <v>SC05050250</v>
          </cell>
          <cell r="D87">
            <v>83</v>
          </cell>
          <cell r="E87" t="str">
            <v>Arrancamento de meios-fios, de granito ou concreto.</v>
          </cell>
          <cell r="F87" t="str">
            <v>m</v>
          </cell>
          <cell r="G87">
            <v>4.87</v>
          </cell>
          <cell r="H87">
            <v>3739</v>
          </cell>
        </row>
        <row r="88">
          <cell r="C88" t="str">
            <v>SC05050300</v>
          </cell>
          <cell r="D88">
            <v>84</v>
          </cell>
          <cell r="E88" t="str">
            <v>Arrancamento de paralelepípedos.</v>
          </cell>
          <cell r="F88" t="str">
            <v>m2</v>
          </cell>
          <cell r="G88">
            <v>2.21</v>
          </cell>
          <cell r="H88">
            <v>860</v>
          </cell>
        </row>
        <row r="89">
          <cell r="C89" t="str">
            <v>SC05050500</v>
          </cell>
          <cell r="D89">
            <v>85</v>
          </cell>
          <cell r="E89" t="str">
            <v>Arrancamento tubos concreto manilhas ø 0,40 a 0,60m.</v>
          </cell>
          <cell r="F89" t="str">
            <v>m</v>
          </cell>
          <cell r="G89">
            <v>3.99</v>
          </cell>
          <cell r="H89">
            <v>328</v>
          </cell>
        </row>
        <row r="90">
          <cell r="C90" t="str">
            <v>SC05050601</v>
          </cell>
          <cell r="D90">
            <v>86</v>
          </cell>
          <cell r="E90" t="str">
            <v>Demolição manual de alvenaria de pedra argamassada.</v>
          </cell>
          <cell r="F90" t="str">
            <v>m3</v>
          </cell>
          <cell r="G90">
            <v>30.27</v>
          </cell>
          <cell r="H90">
            <v>324</v>
          </cell>
        </row>
        <row r="91">
          <cell r="C91" t="str">
            <v>SC05050750</v>
          </cell>
          <cell r="D91">
            <v>87</v>
          </cell>
          <cell r="E91" t="str">
            <v>Demolição manual de alvenaria de tijolos maciços.</v>
          </cell>
          <cell r="F91" t="str">
            <v>m3</v>
          </cell>
          <cell r="G91">
            <v>52.99</v>
          </cell>
          <cell r="H91">
            <v>130</v>
          </cell>
        </row>
        <row r="92">
          <cell r="C92" t="str">
            <v>SC05050850</v>
          </cell>
          <cell r="D92">
            <v>88</v>
          </cell>
          <cell r="E92" t="str">
            <v>Demolição manual de concreto simples.</v>
          </cell>
          <cell r="F92" t="str">
            <v>m3</v>
          </cell>
          <cell r="G92">
            <v>60.55</v>
          </cell>
          <cell r="H92">
            <v>1904</v>
          </cell>
        </row>
        <row r="93">
          <cell r="C93" t="str">
            <v>SC05050950</v>
          </cell>
          <cell r="D93">
            <v>89</v>
          </cell>
          <cell r="E93" t="str">
            <v>Demolição manual de concreto armado.</v>
          </cell>
          <cell r="F93" t="str">
            <v>m3</v>
          </cell>
          <cell r="G93">
            <v>85.78</v>
          </cell>
          <cell r="H93">
            <v>140</v>
          </cell>
        </row>
        <row r="94">
          <cell r="C94" t="str">
            <v>SC05051400</v>
          </cell>
          <cell r="D94">
            <v>90</v>
          </cell>
          <cell r="E94" t="str">
            <v>Demolição de revestimento em argamassa.</v>
          </cell>
          <cell r="F94" t="str">
            <v>m2</v>
          </cell>
          <cell r="G94">
            <v>2.21</v>
          </cell>
          <cell r="H94">
            <v>144</v>
          </cell>
        </row>
        <row r="95">
          <cell r="C95" t="str">
            <v>SC05051450</v>
          </cell>
          <cell r="D95">
            <v>91</v>
          </cell>
          <cell r="E95" t="str">
            <v>Demolição de revestimento em azulejos, cerâmicas.</v>
          </cell>
          <cell r="F95" t="str">
            <v>m2</v>
          </cell>
          <cell r="G95">
            <v>5.31</v>
          </cell>
          <cell r="H95">
            <v>130</v>
          </cell>
        </row>
        <row r="96">
          <cell r="C96" t="str">
            <v>SC05052150</v>
          </cell>
          <cell r="D96">
            <v>92</v>
          </cell>
          <cell r="E96" t="str">
            <v>Remoção de cobertura de telha francesa.</v>
          </cell>
          <cell r="F96" t="str">
            <v>m2</v>
          </cell>
          <cell r="G96">
            <v>8.26</v>
          </cell>
          <cell r="H96">
            <v>260</v>
          </cell>
        </row>
        <row r="97">
          <cell r="C97" t="str">
            <v>SC05052450</v>
          </cell>
          <cell r="D97">
            <v>93</v>
          </cell>
          <cell r="E97" t="str">
            <v>Remoção de cobertura de telha de fibro-cimento.</v>
          </cell>
          <cell r="F97" t="str">
            <v>m2</v>
          </cell>
          <cell r="G97">
            <v>3.87</v>
          </cell>
          <cell r="H97">
            <v>460</v>
          </cell>
        </row>
        <row r="98">
          <cell r="C98" t="str">
            <v>SC05052900</v>
          </cell>
          <cell r="D98">
            <v>94</v>
          </cell>
          <cell r="E98" t="str">
            <v>Remoção manual de passeio de pedra portuguesa. </v>
          </cell>
          <cell r="F98" t="str">
            <v>m2</v>
          </cell>
          <cell r="G98">
            <v>2.44</v>
          </cell>
          <cell r="H98">
            <v>2900</v>
          </cell>
        </row>
        <row r="99">
          <cell r="C99" t="str">
            <v>SC05053250</v>
          </cell>
          <cell r="D99">
            <v>95</v>
          </cell>
          <cell r="E99" t="str">
            <v>Remoção de tubulação ferro fundido ø50mm a 300mm.</v>
          </cell>
          <cell r="F99" t="str">
            <v>m</v>
          </cell>
          <cell r="G99">
            <v>11.88</v>
          </cell>
          <cell r="H99">
            <v>290</v>
          </cell>
        </row>
        <row r="100">
          <cell r="C100" t="str">
            <v>SC05100150</v>
          </cell>
          <cell r="D100">
            <v>96</v>
          </cell>
          <cell r="E100" t="str">
            <v>Demolição, com equipamento, concreto simples.</v>
          </cell>
          <cell r="F100" t="str">
            <v>m3</v>
          </cell>
          <cell r="G100">
            <v>43.52</v>
          </cell>
          <cell r="H100">
            <v>2160</v>
          </cell>
        </row>
        <row r="101">
          <cell r="C101" t="str">
            <v>SC05100300</v>
          </cell>
          <cell r="D101">
            <v>97</v>
          </cell>
          <cell r="E101" t="str">
            <v>Demolição, com equipamento concreto armado.</v>
          </cell>
          <cell r="F101" t="str">
            <v>m3</v>
          </cell>
          <cell r="G101">
            <v>73.98</v>
          </cell>
          <cell r="H101">
            <v>3400</v>
          </cell>
        </row>
        <row r="102">
          <cell r="C102" t="str">
            <v>SC05100500</v>
          </cell>
          <cell r="D102">
            <v>98</v>
          </cell>
          <cell r="E102" t="str">
            <v>Demolição com equipamento concreto asfáltico 10cm.</v>
          </cell>
          <cell r="F102" t="str">
            <v>m2</v>
          </cell>
          <cell r="G102">
            <v>8.98</v>
          </cell>
          <cell r="H102">
            <v>20100</v>
          </cell>
        </row>
        <row r="103">
          <cell r="C103" t="str">
            <v>SC10050250</v>
          </cell>
          <cell r="D103">
            <v>99</v>
          </cell>
          <cell r="E103" t="str">
            <v>Bombeiro hidráulico (inclusive encargos sociais).   </v>
          </cell>
          <cell r="F103" t="str">
            <v>h</v>
          </cell>
          <cell r="G103">
            <v>6.48</v>
          </cell>
          <cell r="H103">
            <v>2960</v>
          </cell>
        </row>
        <row r="104">
          <cell r="C104" t="str">
            <v>SC10050300</v>
          </cell>
          <cell r="D104">
            <v>100</v>
          </cell>
          <cell r="E104" t="str">
            <v>Calceteiro (inclusive encargos sociais).   </v>
          </cell>
          <cell r="F104" t="str">
            <v>h</v>
          </cell>
          <cell r="G104">
            <v>5.99</v>
          </cell>
          <cell r="H104">
            <v>1480</v>
          </cell>
        </row>
        <row r="105">
          <cell r="C105" t="str">
            <v>SC10050350</v>
          </cell>
          <cell r="D105">
            <v>101</v>
          </cell>
          <cell r="E105" t="str">
            <v>Carpinteiro de forma (inclusive encargos sociais).</v>
          </cell>
          <cell r="F105" t="str">
            <v>h</v>
          </cell>
          <cell r="G105">
            <v>5.99</v>
          </cell>
          <cell r="H105">
            <v>1480</v>
          </cell>
        </row>
        <row r="106">
          <cell r="C106" t="str">
            <v>SC10050450</v>
          </cell>
          <cell r="D106">
            <v>102</v>
          </cell>
          <cell r="E106" t="str">
            <v>Eletricista (inclusive encargos sociais). </v>
          </cell>
          <cell r="F106" t="str">
            <v>h</v>
          </cell>
          <cell r="G106">
            <v>6.48</v>
          </cell>
          <cell r="H106">
            <v>2960</v>
          </cell>
        </row>
        <row r="107">
          <cell r="C107" t="str">
            <v>SC10050900</v>
          </cell>
          <cell r="D107">
            <v>103</v>
          </cell>
          <cell r="E107" t="str">
            <v>Marteleteiro (inclusive encargos sociais). </v>
          </cell>
          <cell r="F107" t="str">
            <v>h</v>
          </cell>
          <cell r="G107">
            <v>5.99</v>
          </cell>
          <cell r="H107">
            <v>2960</v>
          </cell>
        </row>
        <row r="108">
          <cell r="C108" t="str">
            <v>SC10051100</v>
          </cell>
          <cell r="D108">
            <v>104</v>
          </cell>
          <cell r="E108" t="str">
            <v>Operador de máquinas.(inclusive encargos sociais).</v>
          </cell>
          <cell r="F108" t="str">
            <v>h</v>
          </cell>
          <cell r="G108">
            <v>6.48</v>
          </cell>
          <cell r="H108">
            <v>1480</v>
          </cell>
        </row>
        <row r="109">
          <cell r="C109" t="str">
            <v>SC10051200</v>
          </cell>
          <cell r="D109">
            <v>105</v>
          </cell>
          <cell r="E109" t="str">
            <v>Pedreiro (inclusive encargos sociais).   </v>
          </cell>
          <cell r="F109" t="str">
            <v>h</v>
          </cell>
          <cell r="G109">
            <v>5.99</v>
          </cell>
          <cell r="H109">
            <v>2960</v>
          </cell>
        </row>
        <row r="110">
          <cell r="C110" t="str">
            <v>SC10051450</v>
          </cell>
          <cell r="D110">
            <v>106</v>
          </cell>
          <cell r="E110" t="str">
            <v>Servente (inclusive encargos sociais).</v>
          </cell>
          <cell r="F110" t="str">
            <v>h</v>
          </cell>
          <cell r="G110">
            <v>4.3</v>
          </cell>
          <cell r="H110">
            <v>5920</v>
          </cell>
        </row>
        <row r="111">
          <cell r="C111" t="str">
            <v>SC10051500</v>
          </cell>
          <cell r="D111">
            <v>107</v>
          </cell>
          <cell r="E111" t="str">
            <v>Soldador em construção civil (inclusive encargos).</v>
          </cell>
          <cell r="F111" t="str">
            <v>h</v>
          </cell>
          <cell r="G111">
            <v>6.23</v>
          </cell>
          <cell r="H111">
            <v>1480</v>
          </cell>
        </row>
        <row r="112">
          <cell r="C112" t="str">
            <v>SC10100050</v>
          </cell>
          <cell r="D112">
            <v>108</v>
          </cell>
          <cell r="E112" t="str">
            <v>Operador de tráfego(inclusive encargos sociais). </v>
          </cell>
          <cell r="F112" t="str">
            <v>h</v>
          </cell>
          <cell r="G112">
            <v>7.08</v>
          </cell>
          <cell r="H112">
            <v>2960</v>
          </cell>
        </row>
        <row r="113">
          <cell r="C113" t="str">
            <v>SC05100050</v>
          </cell>
          <cell r="D113">
            <v>109</v>
          </cell>
          <cell r="E113" t="str">
            <v>Arrancamento de tampão de ferro fundido.</v>
          </cell>
          <cell r="F113" t="str">
            <v>un</v>
          </cell>
          <cell r="G113">
            <v>15.18</v>
          </cell>
          <cell r="H113">
            <v>22</v>
          </cell>
        </row>
        <row r="114">
          <cell r="C114" t="str">
            <v>SC15050100</v>
          </cell>
          <cell r="D114">
            <v>110</v>
          </cell>
          <cell r="E114" t="str">
            <v>Aditivo de reciclagem para mistura asfáltica a quente.</v>
          </cell>
          <cell r="F114" t="str">
            <v>t</v>
          </cell>
          <cell r="G114">
            <v>2857.32</v>
          </cell>
          <cell r="H114">
            <v>15</v>
          </cell>
        </row>
        <row r="115">
          <cell r="C115" t="str">
            <v>SC15050150</v>
          </cell>
          <cell r="D115">
            <v>111</v>
          </cell>
          <cell r="E115" t="str">
            <v>Areia grossa lavada. Fornecimento.</v>
          </cell>
          <cell r="F115" t="str">
            <v>m3</v>
          </cell>
          <cell r="G115">
            <v>21</v>
          </cell>
          <cell r="H115">
            <v>2000</v>
          </cell>
        </row>
        <row r="116">
          <cell r="C116" t="str">
            <v>SC15050200</v>
          </cell>
          <cell r="D116">
            <v>112</v>
          </cell>
          <cell r="E116" t="str">
            <v>Asfalto diluído tipo cura rápida CR-250</v>
          </cell>
          <cell r="F116" t="str">
            <v>t</v>
          </cell>
          <cell r="G116">
            <v>1468.02</v>
          </cell>
          <cell r="H116">
            <v>7</v>
          </cell>
        </row>
        <row r="117">
          <cell r="C117" t="str">
            <v>SC15050550</v>
          </cell>
          <cell r="D117">
            <v>113</v>
          </cell>
          <cell r="E117" t="str">
            <v>Saibro, inclusive transporte ate 20Km.Fornecimento. </v>
          </cell>
          <cell r="F117" t="str">
            <v>m3</v>
          </cell>
          <cell r="G117">
            <v>20.63</v>
          </cell>
          <cell r="H117">
            <v>184</v>
          </cell>
        </row>
        <row r="118">
          <cell r="C118" t="str">
            <v>SC15100050</v>
          </cell>
          <cell r="D118">
            <v>114</v>
          </cell>
          <cell r="E118" t="str">
            <v>Chapa de aço de 3/4"para passagem de veículos.</v>
          </cell>
          <cell r="F118" t="str">
            <v>m2</v>
          </cell>
          <cell r="G118">
            <v>17.1</v>
          </cell>
          <cell r="H118">
            <v>360</v>
          </cell>
        </row>
        <row r="119">
          <cell r="C119" t="str">
            <v>SC35050050A</v>
          </cell>
          <cell r="D119">
            <v>115</v>
          </cell>
          <cell r="E119" t="str">
            <v>Levantamento ou rebaixamento de tampão na rua.</v>
          </cell>
          <cell r="F119" t="str">
            <v>un</v>
          </cell>
          <cell r="G119">
            <v>86.15</v>
          </cell>
          <cell r="H119">
            <v>169</v>
          </cell>
        </row>
        <row r="120">
          <cell r="C120" t="str">
            <v>SC45050150</v>
          </cell>
          <cell r="D120">
            <v>116</v>
          </cell>
          <cell r="E120" t="str">
            <v>Toten informativo nas dimensões de (0,50x1,50)m.</v>
          </cell>
          <cell r="F120" t="str">
            <v>un</v>
          </cell>
          <cell r="G120">
            <v>2490</v>
          </cell>
          <cell r="H120">
            <v>29</v>
          </cell>
        </row>
        <row r="121">
          <cell r="C121" t="str">
            <v>SC45100200</v>
          </cell>
          <cell r="D121">
            <v>117</v>
          </cell>
          <cell r="E121" t="str">
            <v>Placa de inauguração em bronze.</v>
          </cell>
          <cell r="F121" t="str">
            <v>un</v>
          </cell>
          <cell r="G121">
            <v>1003.36</v>
          </cell>
          <cell r="H121">
            <v>1</v>
          </cell>
        </row>
        <row r="122">
          <cell r="C122" t="str">
            <v>FD05400100</v>
          </cell>
          <cell r="D122">
            <v>118</v>
          </cell>
          <cell r="E122" t="str">
            <v>Arrasamento de estaca concreto armado, ø40 a 50cm.</v>
          </cell>
          <cell r="F122" t="str">
            <v>un</v>
          </cell>
          <cell r="G122">
            <v>103.03</v>
          </cell>
          <cell r="H122">
            <v>23</v>
          </cell>
        </row>
        <row r="123">
          <cell r="C123" t="str">
            <v>FD05500050</v>
          </cell>
          <cell r="D123">
            <v>119</v>
          </cell>
          <cell r="E123" t="str">
            <v>Estaca raiz com diâmetro de 12", perfurada em solo.</v>
          </cell>
          <cell r="F123" t="str">
            <v>m</v>
          </cell>
          <cell r="G123">
            <v>248.49</v>
          </cell>
          <cell r="H123">
            <v>260</v>
          </cell>
        </row>
        <row r="124">
          <cell r="C124" t="str">
            <v>FD05650150</v>
          </cell>
          <cell r="D124">
            <v>120</v>
          </cell>
          <cell r="E124" t="str">
            <v>Estaca raiz com diâmetro de 10", perfurada em solo.</v>
          </cell>
          <cell r="F124" t="str">
            <v>m</v>
          </cell>
          <cell r="G124">
            <v>130</v>
          </cell>
          <cell r="H124">
            <v>86</v>
          </cell>
        </row>
        <row r="125">
          <cell r="C125" t="str">
            <v>FD10050100</v>
          </cell>
          <cell r="D125">
            <v>121</v>
          </cell>
          <cell r="E125" t="str">
            <v>Ensecadeira de estacas-prancha de aço, tipo Armco.</v>
          </cell>
          <cell r="F125" t="str">
            <v>m2</v>
          </cell>
          <cell r="G125">
            <v>127.53</v>
          </cell>
          <cell r="H125">
            <v>4200</v>
          </cell>
        </row>
        <row r="126">
          <cell r="C126" t="str">
            <v>FD10100050</v>
          </cell>
          <cell r="D126">
            <v>122</v>
          </cell>
          <cell r="E126" t="str">
            <v>Ensecadeira de estacas-prancha em Maçaranduba.</v>
          </cell>
          <cell r="F126" t="str">
            <v>m2</v>
          </cell>
          <cell r="G126">
            <v>70.5</v>
          </cell>
          <cell r="H126">
            <v>2395</v>
          </cell>
        </row>
        <row r="127">
          <cell r="C127" t="str">
            <v>ET15100100</v>
          </cell>
          <cell r="D127">
            <v>123</v>
          </cell>
          <cell r="E127" t="str">
            <v>Formas de madeira peças de concreto armado.</v>
          </cell>
          <cell r="F127" t="str">
            <v>m2</v>
          </cell>
          <cell r="G127">
            <v>25.9</v>
          </cell>
          <cell r="H127">
            <v>2986</v>
          </cell>
        </row>
        <row r="128">
          <cell r="C128" t="str">
            <v>ET15100200</v>
          </cell>
          <cell r="D128">
            <v>124</v>
          </cell>
          <cell r="E128" t="str">
            <v>Formas de madeira.</v>
          </cell>
          <cell r="F128" t="str">
            <v>m2</v>
          </cell>
          <cell r="G128">
            <v>34.86</v>
          </cell>
          <cell r="H128">
            <v>4352</v>
          </cell>
        </row>
        <row r="129">
          <cell r="C129" t="str">
            <v>ET15100250</v>
          </cell>
          <cell r="D129">
            <v>125</v>
          </cell>
          <cell r="E129" t="str">
            <v>Formas de madeira.</v>
          </cell>
          <cell r="F129" t="str">
            <v>m2</v>
          </cell>
          <cell r="G129">
            <v>29.62</v>
          </cell>
          <cell r="H129">
            <v>4406</v>
          </cell>
        </row>
        <row r="130">
          <cell r="C130" t="str">
            <v>ET20300050</v>
          </cell>
          <cell r="D130">
            <v>126</v>
          </cell>
          <cell r="E130" t="str">
            <v>Escoramento de formas.</v>
          </cell>
          <cell r="F130" t="str">
            <v>m2</v>
          </cell>
          <cell r="G130">
            <v>11.18</v>
          </cell>
          <cell r="H130">
            <v>3090</v>
          </cell>
        </row>
        <row r="131">
          <cell r="C131" t="str">
            <v>ET10050100</v>
          </cell>
          <cell r="D131">
            <v>127</v>
          </cell>
          <cell r="E131" t="str">
            <v>Aço CA-50 diâmetro de 6,3mm.</v>
          </cell>
          <cell r="F131" t="str">
            <v>kg</v>
          </cell>
          <cell r="G131">
            <v>2.64</v>
          </cell>
          <cell r="H131">
            <v>4750</v>
          </cell>
        </row>
        <row r="132">
          <cell r="C132" t="str">
            <v>ET10050103</v>
          </cell>
          <cell r="D132">
            <v>128</v>
          </cell>
          <cell r="E132" t="str">
            <v>Aço CA-50 diâmetro de 8mm.</v>
          </cell>
          <cell r="F132" t="str">
            <v>kg</v>
          </cell>
          <cell r="G132">
            <v>2.46</v>
          </cell>
          <cell r="H132">
            <v>1250</v>
          </cell>
        </row>
        <row r="133">
          <cell r="C133" t="str">
            <v>ET10050106</v>
          </cell>
          <cell r="D133">
            <v>129</v>
          </cell>
          <cell r="E133" t="str">
            <v>Aço CA-50 diâmetro de 10mm.</v>
          </cell>
          <cell r="F133" t="str">
            <v>kg</v>
          </cell>
          <cell r="G133">
            <v>2.2</v>
          </cell>
          <cell r="H133">
            <v>7950</v>
          </cell>
        </row>
        <row r="134">
          <cell r="C134" t="str">
            <v>ET10050109</v>
          </cell>
          <cell r="D134">
            <v>130</v>
          </cell>
          <cell r="E134" t="str">
            <v>Aço CA-50 diâmetro de 12,5mm.</v>
          </cell>
          <cell r="F134" t="str">
            <v>kg</v>
          </cell>
          <cell r="G134">
            <v>2.18</v>
          </cell>
          <cell r="H134">
            <v>5400</v>
          </cell>
        </row>
        <row r="135">
          <cell r="C135" t="str">
            <v>ET10050112</v>
          </cell>
          <cell r="D135">
            <v>131</v>
          </cell>
          <cell r="E135" t="str">
            <v>Aço CA-50 diâmetro de 16mm.</v>
          </cell>
          <cell r="F135" t="str">
            <v>kg</v>
          </cell>
          <cell r="G135">
            <v>2.18</v>
          </cell>
          <cell r="H135">
            <v>2700</v>
          </cell>
        </row>
        <row r="136">
          <cell r="C136" t="str">
            <v>ET10050118</v>
          </cell>
          <cell r="D136">
            <v>132</v>
          </cell>
          <cell r="E136" t="str">
            <v>Aço CA-50 diâmetro de 25mm.</v>
          </cell>
          <cell r="F136" t="str">
            <v>kg</v>
          </cell>
          <cell r="G136">
            <v>2.19</v>
          </cell>
          <cell r="H136">
            <v>1400</v>
          </cell>
        </row>
        <row r="137">
          <cell r="C137" t="str">
            <v>ET10100056</v>
          </cell>
          <cell r="D137">
            <v>133</v>
          </cell>
          <cell r="E137" t="str">
            <v>Corte, dobragem, montagem aço CA-50 ø 6,3mm.</v>
          </cell>
          <cell r="F137" t="str">
            <v>kg</v>
          </cell>
          <cell r="G137">
            <v>1.28</v>
          </cell>
          <cell r="H137">
            <v>4750</v>
          </cell>
        </row>
        <row r="138">
          <cell r="C138" t="str">
            <v>ET10100062</v>
          </cell>
          <cell r="D138">
            <v>134</v>
          </cell>
          <cell r="E138" t="str">
            <v>Corte, dobragem, montagem aço CA-50 ø 12,5mm.</v>
          </cell>
          <cell r="F138" t="str">
            <v>kg</v>
          </cell>
          <cell r="G138">
            <v>0.96</v>
          </cell>
          <cell r="H138">
            <v>9450</v>
          </cell>
        </row>
        <row r="139">
          <cell r="C139" t="str">
            <v>ET10100065</v>
          </cell>
          <cell r="D139">
            <v>135</v>
          </cell>
          <cell r="E139" t="str">
            <v>Corte, dobragem, montagem aço CA-50 ø 6,3 a 12,5mm.</v>
          </cell>
          <cell r="F139" t="str">
            <v>kg</v>
          </cell>
          <cell r="G139">
            <v>1.11</v>
          </cell>
          <cell r="H139">
            <v>13950</v>
          </cell>
        </row>
        <row r="140">
          <cell r="C140" t="str">
            <v>ET05250653</v>
          </cell>
          <cell r="D140">
            <v>136</v>
          </cell>
          <cell r="E140" t="str">
            <v>Lançamento de concreto.</v>
          </cell>
          <cell r="F140" t="str">
            <v>m3</v>
          </cell>
          <cell r="G140">
            <v>22.57</v>
          </cell>
          <cell r="H140">
            <v>187</v>
          </cell>
        </row>
        <row r="141">
          <cell r="C141" t="str">
            <v>ET45100071</v>
          </cell>
          <cell r="D141">
            <v>137</v>
          </cell>
          <cell r="E141" t="str">
            <v>Concreto bombeado usinado fck=30MPa.</v>
          </cell>
          <cell r="F141" t="str">
            <v>m3</v>
          </cell>
          <cell r="G141">
            <v>297.16</v>
          </cell>
          <cell r="H141">
            <v>195</v>
          </cell>
        </row>
        <row r="142">
          <cell r="C142" t="str">
            <v>ET60050059</v>
          </cell>
          <cell r="D142">
            <v>138</v>
          </cell>
          <cell r="E142" t="str">
            <v>Concreto usinado de 18MPa.</v>
          </cell>
          <cell r="F142" t="str">
            <v>m3</v>
          </cell>
          <cell r="G142">
            <v>185.77</v>
          </cell>
          <cell r="H142">
            <v>187</v>
          </cell>
        </row>
        <row r="143">
          <cell r="C143" t="str">
            <v>ET25050300</v>
          </cell>
          <cell r="D143">
            <v>139</v>
          </cell>
          <cell r="E143" t="str">
            <v>Fornecimento e montagem de estruturas metálicas.</v>
          </cell>
          <cell r="F143" t="str">
            <v>t</v>
          </cell>
          <cell r="G143">
            <v>7186.39</v>
          </cell>
          <cell r="H143">
            <v>36</v>
          </cell>
        </row>
        <row r="144">
          <cell r="C144" t="str">
            <v>ET25050450</v>
          </cell>
          <cell r="D144">
            <v>140</v>
          </cell>
          <cell r="E144" t="str">
            <v>Peças em chapa de aço 3/8", galvanizadas.</v>
          </cell>
          <cell r="F144" t="str">
            <v>Kg</v>
          </cell>
          <cell r="G144">
            <v>3.99</v>
          </cell>
          <cell r="H144">
            <v>2166</v>
          </cell>
        </row>
        <row r="145">
          <cell r="C145" t="str">
            <v>ET25050453</v>
          </cell>
          <cell r="D145">
            <v>141</v>
          </cell>
          <cell r="E145" t="str">
            <v>Peças em chapa de aço 3/8", galvanizadas.</v>
          </cell>
          <cell r="F145" t="str">
            <v>Kg</v>
          </cell>
          <cell r="G145">
            <v>4.26</v>
          </cell>
          <cell r="H145">
            <v>2078</v>
          </cell>
        </row>
        <row r="146">
          <cell r="C146" t="str">
            <v>ET25050456</v>
          </cell>
          <cell r="D146">
            <v>142</v>
          </cell>
          <cell r="E146" t="str">
            <v>Peças em chapa de aço 3/8", galvanizadas.</v>
          </cell>
          <cell r="F146" t="str">
            <v>Kg</v>
          </cell>
          <cell r="G146">
            <v>4.16</v>
          </cell>
          <cell r="H146">
            <v>1820</v>
          </cell>
        </row>
        <row r="147">
          <cell r="C147" t="str">
            <v>ET50050250</v>
          </cell>
          <cell r="D147">
            <v>143</v>
          </cell>
          <cell r="E147" t="str">
            <v>Muro de contenção em solo reforçado.</v>
          </cell>
          <cell r="F147" t="str">
            <v>m2</v>
          </cell>
          <cell r="G147">
            <v>145.63</v>
          </cell>
          <cell r="H147">
            <v>144</v>
          </cell>
        </row>
        <row r="148">
          <cell r="C148" t="str">
            <v>ET55100100</v>
          </cell>
          <cell r="D148">
            <v>144</v>
          </cell>
          <cell r="E148" t="str">
            <v>Canal pré-fabricado, em concreto armado seção U.</v>
          </cell>
          <cell r="F148" t="str">
            <v>m2</v>
          </cell>
          <cell r="G148">
            <v>384.26</v>
          </cell>
          <cell r="H148">
            <v>86</v>
          </cell>
        </row>
        <row r="149">
          <cell r="C149" t="str">
            <v>ET55100150</v>
          </cell>
          <cell r="D149">
            <v>145</v>
          </cell>
          <cell r="E149" t="str">
            <v>Cobertura de canal pré-fabricado em concreto armado.</v>
          </cell>
          <cell r="F149" t="str">
            <v>m2</v>
          </cell>
          <cell r="G149">
            <v>435.06</v>
          </cell>
          <cell r="H149">
            <v>58</v>
          </cell>
        </row>
        <row r="150">
          <cell r="C150" t="str">
            <v>ES05250359</v>
          </cell>
          <cell r="D150">
            <v>146</v>
          </cell>
          <cell r="E150" t="str">
            <v>Gradil em tubo de ferro galvanizado de 1 1/4".</v>
          </cell>
          <cell r="F150" t="str">
            <v>m</v>
          </cell>
          <cell r="G150">
            <v>338.32</v>
          </cell>
          <cell r="H150">
            <v>144</v>
          </cell>
        </row>
        <row r="151">
          <cell r="C151" t="str">
            <v>ES10250150</v>
          </cell>
          <cell r="D151">
            <v>147</v>
          </cell>
          <cell r="E151" t="str">
            <v>Peça em Angelim ou similar, de 2"x1".Fornecimento. </v>
          </cell>
          <cell r="F151" t="str">
            <v>m</v>
          </cell>
          <cell r="G151">
            <v>2.14</v>
          </cell>
          <cell r="H151">
            <v>150</v>
          </cell>
        </row>
        <row r="152">
          <cell r="C152" t="str">
            <v>ES10250200</v>
          </cell>
          <cell r="D152">
            <v>148</v>
          </cell>
          <cell r="E152" t="str">
            <v>Peça em Ipê ou similar, de 2"x8".  Fornecimento.    </v>
          </cell>
          <cell r="F152" t="str">
            <v>m</v>
          </cell>
          <cell r="G152">
            <v>30.26</v>
          </cell>
          <cell r="H152">
            <v>200</v>
          </cell>
        </row>
        <row r="153">
          <cell r="C153" t="str">
            <v>ES10250262</v>
          </cell>
          <cell r="D153">
            <v>149</v>
          </cell>
          <cell r="E153" t="str">
            <v>Peça em Maçaranduba ou similar, serrada, de 3"x6".</v>
          </cell>
          <cell r="F153" t="str">
            <v>m</v>
          </cell>
          <cell r="G153">
            <v>8.66</v>
          </cell>
          <cell r="H153">
            <v>100</v>
          </cell>
        </row>
        <row r="154">
          <cell r="C154" t="str">
            <v>ES99990050</v>
          </cell>
          <cell r="D154">
            <v>150</v>
          </cell>
          <cell r="E154" t="str">
            <v>Arruela de 5/16", inclusive transporte até a obra.</v>
          </cell>
          <cell r="F154" t="str">
            <v>un</v>
          </cell>
          <cell r="G154">
            <v>0.02</v>
          </cell>
          <cell r="H154">
            <v>863</v>
          </cell>
        </row>
        <row r="155">
          <cell r="C155" t="str">
            <v>ES99990700</v>
          </cell>
          <cell r="D155">
            <v>151</v>
          </cell>
          <cell r="E155" t="str">
            <v>Parafuso de (8x250)mm.</v>
          </cell>
          <cell r="F155" t="str">
            <v>un</v>
          </cell>
          <cell r="G155">
            <v>0.78</v>
          </cell>
          <cell r="H155">
            <v>863</v>
          </cell>
        </row>
        <row r="156">
          <cell r="C156" t="str">
            <v>ES99990800</v>
          </cell>
          <cell r="D156">
            <v>152</v>
          </cell>
          <cell r="E156" t="str">
            <v>Porca de 5/16", inclusive transporte até a obra.</v>
          </cell>
          <cell r="F156" t="str">
            <v>un</v>
          </cell>
          <cell r="G156">
            <v>0.04</v>
          </cell>
          <cell r="H156">
            <v>863</v>
          </cell>
        </row>
        <row r="157">
          <cell r="C157" t="str">
            <v>ES99990900</v>
          </cell>
          <cell r="D157">
            <v>153</v>
          </cell>
          <cell r="E157" t="str">
            <v>Prego com cabeça chata 23x54, em caixa de 100Kg.</v>
          </cell>
          <cell r="F157" t="str">
            <v>Kg</v>
          </cell>
          <cell r="G157">
            <v>3.01</v>
          </cell>
          <cell r="H157">
            <v>332</v>
          </cell>
        </row>
        <row r="158">
          <cell r="C158" t="str">
            <v>IT25100112</v>
          </cell>
          <cell r="D158">
            <v>154</v>
          </cell>
          <cell r="E158" t="str">
            <v>Kanalex diâmetro de 50mm (2" ).</v>
          </cell>
          <cell r="F158" t="str">
            <v>m</v>
          </cell>
          <cell r="G158">
            <v>4.55</v>
          </cell>
          <cell r="H158">
            <v>356</v>
          </cell>
        </row>
        <row r="159">
          <cell r="C159" t="str">
            <v>IT25100115</v>
          </cell>
          <cell r="D159">
            <v>155</v>
          </cell>
          <cell r="E159" t="str">
            <v>Kanalex diâmetro de 75mm (3" ).</v>
          </cell>
          <cell r="F159" t="str">
            <v>m</v>
          </cell>
          <cell r="G159">
            <v>5.98</v>
          </cell>
          <cell r="H159">
            <v>1766</v>
          </cell>
        </row>
        <row r="160">
          <cell r="C160" t="str">
            <v>IT25100118</v>
          </cell>
          <cell r="D160">
            <v>156</v>
          </cell>
          <cell r="E160" t="str">
            <v>Kanalex diâmetro de 100mm (4" ).</v>
          </cell>
          <cell r="F160" t="str">
            <v>m</v>
          </cell>
          <cell r="G160">
            <v>7.02</v>
          </cell>
          <cell r="H160">
            <v>2554</v>
          </cell>
        </row>
        <row r="161">
          <cell r="C161" t="str">
            <v>IT25100159</v>
          </cell>
          <cell r="D161">
            <v>157</v>
          </cell>
          <cell r="E161" t="str">
            <v>Linha dupla de Kanalex diâmetro de 75mm (3" ).</v>
          </cell>
          <cell r="F161" t="str">
            <v>m</v>
          </cell>
          <cell r="G161">
            <v>10.52</v>
          </cell>
          <cell r="H161">
            <v>3705</v>
          </cell>
        </row>
        <row r="162">
          <cell r="C162" t="str">
            <v>IT25100162</v>
          </cell>
          <cell r="D162">
            <v>158</v>
          </cell>
          <cell r="E162" t="str">
            <v>Linha dupla de Kanalex diâmetro de 100mm (4" ).</v>
          </cell>
          <cell r="F162" t="str">
            <v>m</v>
          </cell>
          <cell r="G162">
            <v>21.87</v>
          </cell>
          <cell r="H162">
            <v>6000</v>
          </cell>
        </row>
        <row r="163">
          <cell r="C163" t="str">
            <v> IT25100165</v>
          </cell>
          <cell r="D163">
            <v>159</v>
          </cell>
          <cell r="E163" t="str">
            <v>Linha dupla de Kanalex diâmetro de 125mm (5" ).</v>
          </cell>
          <cell r="F163" t="str">
            <v>m</v>
          </cell>
          <cell r="G163">
            <v>29.6</v>
          </cell>
          <cell r="H163">
            <v>4000</v>
          </cell>
        </row>
        <row r="164">
          <cell r="C164" t="str">
            <v> IT25340321</v>
          </cell>
          <cell r="D164">
            <v>160</v>
          </cell>
          <cell r="E164" t="str">
            <v>Cabo de cobre rígido, seção de 35mm2 XLPE.</v>
          </cell>
          <cell r="F164" t="str">
            <v>m</v>
          </cell>
          <cell r="G164">
            <v>11.38</v>
          </cell>
          <cell r="H164">
            <v>2842</v>
          </cell>
        </row>
        <row r="165">
          <cell r="C165" t="str">
            <v>IT25700100</v>
          </cell>
          <cell r="D165">
            <v>161</v>
          </cell>
          <cell r="E165" t="str">
            <v>Haste para aterramento, de cobre, de 5/8", com 3m.</v>
          </cell>
          <cell r="F165" t="str">
            <v> un</v>
          </cell>
          <cell r="G165">
            <v>60.94</v>
          </cell>
          <cell r="H165">
            <v>29</v>
          </cell>
        </row>
        <row r="166">
          <cell r="C166" t="str">
            <v>IT25990100</v>
          </cell>
          <cell r="D166">
            <v>162</v>
          </cell>
          <cell r="E166" t="str">
            <v>Base de ferro retangular, para caixa subterrânea.</v>
          </cell>
          <cell r="F166" t="str">
            <v> un</v>
          </cell>
          <cell r="G166">
            <v>117.72</v>
          </cell>
          <cell r="H166">
            <v>55</v>
          </cell>
        </row>
        <row r="167">
          <cell r="C167" t="str">
            <v>IT25990103</v>
          </cell>
          <cell r="D167">
            <v>163</v>
          </cell>
          <cell r="E167" t="str">
            <v>Tampa de ferro retangular, medindo (1,07x0,52)m.</v>
          </cell>
          <cell r="F167" t="str">
            <v> un</v>
          </cell>
          <cell r="G167">
            <v>231.13</v>
          </cell>
          <cell r="H167">
            <v>55</v>
          </cell>
        </row>
        <row r="168">
          <cell r="C168" t="str">
            <v>RV15200409</v>
          </cell>
          <cell r="D168">
            <v>164</v>
          </cell>
          <cell r="E168" t="str">
            <v>Revestimento com granito Cinza flameado.</v>
          </cell>
          <cell r="F168" t="str">
            <v>m2</v>
          </cell>
          <cell r="G168">
            <v>82.41</v>
          </cell>
          <cell r="H168">
            <v>152</v>
          </cell>
        </row>
        <row r="169">
          <cell r="C169" t="str">
            <v>RV15250103</v>
          </cell>
          <cell r="D169">
            <v>165</v>
          </cell>
          <cell r="E169" t="str">
            <v>Piso de concreto simples,8cm de espessura.</v>
          </cell>
          <cell r="F169" t="str">
            <v>m2</v>
          </cell>
          <cell r="G169">
            <v>24.65</v>
          </cell>
          <cell r="H169">
            <v>1095</v>
          </cell>
        </row>
        <row r="170">
          <cell r="C170" t="str">
            <v>CI05750050</v>
          </cell>
          <cell r="D170">
            <v>166</v>
          </cell>
          <cell r="E170" t="str">
            <v>Cabine para quiosque em Fiber-Glass.</v>
          </cell>
          <cell r="F170" t="str">
            <v> un   </v>
          </cell>
          <cell r="G170">
            <v>12250.73</v>
          </cell>
          <cell r="H170">
            <v>6</v>
          </cell>
        </row>
        <row r="171">
          <cell r="C171" t="str">
            <v>PT05300250</v>
          </cell>
          <cell r="D171">
            <v>167</v>
          </cell>
          <cell r="E171" t="str">
            <v>Pintura sobre concreto com uma demão de Primer.</v>
          </cell>
          <cell r="F171" t="str">
            <v>m2</v>
          </cell>
          <cell r="G171">
            <v>9.09</v>
          </cell>
          <cell r="H171">
            <v>542</v>
          </cell>
        </row>
        <row r="172">
          <cell r="C172" t="str">
            <v>PT05400106</v>
          </cell>
          <cell r="D172">
            <v>168</v>
          </cell>
          <cell r="E172" t="str">
            <v>Pintura interna ou externa sobre ferro, com esmalte.</v>
          </cell>
          <cell r="F172" t="str">
            <v>m2</v>
          </cell>
          <cell r="G172">
            <v>7.86</v>
          </cell>
          <cell r="H172">
            <v>1262</v>
          </cell>
        </row>
        <row r="173">
          <cell r="C173" t="str">
            <v>DR05200050</v>
          </cell>
          <cell r="D173">
            <v>169</v>
          </cell>
          <cell r="E173" t="str">
            <v>Tubo de concreto armado com diametro de 0,40m.</v>
          </cell>
          <cell r="F173" t="str">
            <v>m</v>
          </cell>
          <cell r="G173">
            <v>43.02</v>
          </cell>
          <cell r="H173">
            <v>768</v>
          </cell>
        </row>
        <row r="174">
          <cell r="C174" t="str">
            <v>DR05200100</v>
          </cell>
          <cell r="D174">
            <v>170</v>
          </cell>
          <cell r="E174" t="str">
            <v>Tubo de concreto armado com diâmetro de 0,50m.</v>
          </cell>
          <cell r="F174" t="str">
            <v>m</v>
          </cell>
          <cell r="G174">
            <v>62.61</v>
          </cell>
          <cell r="H174">
            <v>290</v>
          </cell>
        </row>
        <row r="175">
          <cell r="C175" t="str">
            <v>DR05200150</v>
          </cell>
          <cell r="D175">
            <v>171</v>
          </cell>
          <cell r="E175" t="str">
            <v>Tubo de concreto armado com diâmetro de 0,60m.</v>
          </cell>
          <cell r="F175" t="str">
            <v>m</v>
          </cell>
          <cell r="G175">
            <v>71.53</v>
          </cell>
          <cell r="H175">
            <v>54</v>
          </cell>
        </row>
        <row r="176">
          <cell r="C176" t="str">
            <v>DR05200200</v>
          </cell>
          <cell r="D176">
            <v>172</v>
          </cell>
          <cell r="E176" t="str">
            <v>Tubo de concreto armado com diâmetro de 0,70m.</v>
          </cell>
          <cell r="F176" t="str">
            <v>m</v>
          </cell>
          <cell r="G176">
            <v>106.59</v>
          </cell>
          <cell r="H176">
            <v>264</v>
          </cell>
        </row>
        <row r="177">
          <cell r="C177" t="str">
            <v>DR05200250</v>
          </cell>
          <cell r="D177">
            <v>173</v>
          </cell>
          <cell r="E177" t="str">
            <v>Tubo de concreto armado com diâmetro de 0,80m.</v>
          </cell>
          <cell r="F177" t="str">
            <v>m</v>
          </cell>
          <cell r="G177">
            <v>113.63</v>
          </cell>
          <cell r="H177">
            <v>38</v>
          </cell>
        </row>
        <row r="178">
          <cell r="C178" t="str">
            <v>DR05200350</v>
          </cell>
          <cell r="D178">
            <v>174</v>
          </cell>
          <cell r="E178" t="str">
            <v>Tubo de concreto armado com diametro de 1m.</v>
          </cell>
          <cell r="F178" t="str">
            <v>m</v>
          </cell>
          <cell r="G178">
            <v>189.28</v>
          </cell>
          <cell r="H178">
            <v>320</v>
          </cell>
        </row>
        <row r="179">
          <cell r="C179" t="str">
            <v>DR05200500</v>
          </cell>
          <cell r="D179">
            <v>175</v>
          </cell>
          <cell r="E179" t="str">
            <v>Tubo de concreto armado com diâmetro de 1,50m.</v>
          </cell>
          <cell r="F179" t="str">
            <v>m</v>
          </cell>
          <cell r="G179">
            <v>400.58</v>
          </cell>
          <cell r="H179">
            <v>214</v>
          </cell>
        </row>
        <row r="180">
          <cell r="C180" t="str">
            <v>DR05400100</v>
          </cell>
          <cell r="D180">
            <v>176</v>
          </cell>
          <cell r="E180" t="str">
            <v>Tubo de PVC rígido Vinilfort, diâmetro de 150mm.</v>
          </cell>
          <cell r="F180" t="str">
            <v>m</v>
          </cell>
          <cell r="G180">
            <v>19.47</v>
          </cell>
          <cell r="H180">
            <v>1643</v>
          </cell>
        </row>
        <row r="181">
          <cell r="C181" t="str">
            <v>DR05400150</v>
          </cell>
          <cell r="D181">
            <v>177</v>
          </cell>
          <cell r="E181" t="str">
            <v>Tubo de PVC rígido Vinilfort, diâmetro de 200mm.</v>
          </cell>
          <cell r="F181" t="str">
            <v>m</v>
          </cell>
          <cell r="G181">
            <v>27.22</v>
          </cell>
          <cell r="H181">
            <v>263</v>
          </cell>
        </row>
        <row r="182">
          <cell r="C182" t="str">
            <v>DR10050065</v>
          </cell>
          <cell r="D182">
            <v>178</v>
          </cell>
          <cell r="E182" t="str">
            <v>Tubo de ferro fundido K-9, diâmetro de 300mm.</v>
          </cell>
          <cell r="F182" t="str">
            <v>m</v>
          </cell>
          <cell r="G182">
            <v>370.29</v>
          </cell>
          <cell r="H182">
            <v>200</v>
          </cell>
        </row>
        <row r="183">
          <cell r="C183" t="str">
            <v>DR20100050</v>
          </cell>
          <cell r="D183">
            <v>179</v>
          </cell>
          <cell r="E183" t="str">
            <v>Poço de visita de (1,20x1,20x1,40)m ø 0,40 a 0,70m.</v>
          </cell>
          <cell r="F183" t="str">
            <v> un</v>
          </cell>
          <cell r="G183">
            <v>704.13</v>
          </cell>
          <cell r="H183">
            <v>22</v>
          </cell>
        </row>
        <row r="184">
          <cell r="C184" t="str">
            <v>DR20100053</v>
          </cell>
          <cell r="D184">
            <v>180</v>
          </cell>
          <cell r="E184" t="str">
            <v>Poço de visita de (1,30 x1,30 x1,40)m ø de 0,80 m.</v>
          </cell>
          <cell r="F184" t="str">
            <v> un</v>
          </cell>
          <cell r="G184">
            <v>750.69</v>
          </cell>
          <cell r="H184">
            <v>2</v>
          </cell>
        </row>
        <row r="185">
          <cell r="C185" t="str">
            <v>DR20100059</v>
          </cell>
          <cell r="D185">
            <v>181</v>
          </cell>
          <cell r="E185" t="str">
            <v>Poço de visita de (1.50x1.50x1.60)m ø1,00 m.</v>
          </cell>
          <cell r="F185" t="str">
            <v> un</v>
          </cell>
          <cell r="G185">
            <v>948.69</v>
          </cell>
          <cell r="H185">
            <v>11</v>
          </cell>
        </row>
        <row r="186">
          <cell r="C186" t="str">
            <v>DR20100068</v>
          </cell>
          <cell r="D186">
            <v>182</v>
          </cell>
          <cell r="E186" t="str">
            <v>Poço de vista de ( 2x 2x2,10)m ø1,50m.</v>
          </cell>
          <cell r="F186" t="str">
            <v> un</v>
          </cell>
          <cell r="G186">
            <v>1525.88</v>
          </cell>
          <cell r="H186">
            <v>7</v>
          </cell>
        </row>
        <row r="187">
          <cell r="C187" t="str">
            <v>DR20150053</v>
          </cell>
          <cell r="D187">
            <v>183</v>
          </cell>
          <cell r="E187" t="str">
            <v>Poço de visita para esgoto sanitário de 1m .</v>
          </cell>
          <cell r="F187" t="str">
            <v> un</v>
          </cell>
          <cell r="G187">
            <v>129.63</v>
          </cell>
          <cell r="H187">
            <v>2</v>
          </cell>
        </row>
        <row r="188">
          <cell r="C188" t="str">
            <v>DR20150056</v>
          </cell>
          <cell r="D188">
            <v>184</v>
          </cell>
          <cell r="E188" t="str">
            <v>Poço de visita para esgoto sanitário de 1,05m.                      </v>
          </cell>
          <cell r="F188" t="str">
            <v> un</v>
          </cell>
          <cell r="G188">
            <v>303.89</v>
          </cell>
          <cell r="H188">
            <v>1</v>
          </cell>
        </row>
        <row r="189">
          <cell r="C189" t="str">
            <v>DR20150059</v>
          </cell>
          <cell r="D189">
            <v>185</v>
          </cell>
          <cell r="E189" t="str">
            <v>Poço de visita para esgoto sanitário de 1,20m.  </v>
          </cell>
          <cell r="F189" t="str">
            <v> un</v>
          </cell>
          <cell r="G189">
            <v>337.88</v>
          </cell>
          <cell r="H189">
            <v>15</v>
          </cell>
        </row>
        <row r="190">
          <cell r="C190" t="str">
            <v>DR20150062</v>
          </cell>
          <cell r="D190">
            <v>186</v>
          </cell>
          <cell r="E190" t="str">
            <v>Poço de visita de esgoto sanitário de 1,40m.      </v>
          </cell>
          <cell r="F190" t="str">
            <v> un</v>
          </cell>
          <cell r="G190">
            <v>387.67</v>
          </cell>
          <cell r="H190">
            <v>5</v>
          </cell>
        </row>
        <row r="191">
          <cell r="C191" t="str">
            <v>DR20150065</v>
          </cell>
          <cell r="D191">
            <v>187</v>
          </cell>
          <cell r="E191" t="str">
            <v>Poço de visita de esgoto sanitário de 1,50m.  </v>
          </cell>
          <cell r="F191" t="str">
            <v> un</v>
          </cell>
          <cell r="G191">
            <v>412.76</v>
          </cell>
          <cell r="H191">
            <v>7</v>
          </cell>
        </row>
        <row r="192">
          <cell r="C192" t="str">
            <v>DR20150068</v>
          </cell>
          <cell r="D192">
            <v>188</v>
          </cell>
          <cell r="E192" t="str">
            <v>Poço de visita de esgoto sanitário de 1,60m.          </v>
          </cell>
          <cell r="F192" t="str">
            <v> un</v>
          </cell>
          <cell r="G192">
            <v>416.03</v>
          </cell>
          <cell r="H192">
            <v>4</v>
          </cell>
        </row>
        <row r="193">
          <cell r="C193" t="str">
            <v>DR20150071</v>
          </cell>
          <cell r="D193">
            <v>189</v>
          </cell>
          <cell r="E193" t="str">
            <v>Poço de visita de esgoto sanitário de 1,70m.   </v>
          </cell>
          <cell r="F193" t="str">
            <v> un</v>
          </cell>
          <cell r="G193">
            <v>450.56</v>
          </cell>
          <cell r="H193">
            <v>2</v>
          </cell>
        </row>
        <row r="194">
          <cell r="C194" t="str">
            <v>DR20150074</v>
          </cell>
          <cell r="D194">
            <v>190</v>
          </cell>
          <cell r="E194" t="str">
            <v>Poço de visita de esgoto sanitário de 2m.       </v>
          </cell>
          <cell r="F194" t="str">
            <v> un</v>
          </cell>
          <cell r="G194">
            <v>479.14</v>
          </cell>
          <cell r="H194">
            <v>12</v>
          </cell>
        </row>
        <row r="195">
          <cell r="C195" t="str">
            <v>DR20150077</v>
          </cell>
          <cell r="D195">
            <v>191</v>
          </cell>
          <cell r="E195" t="str">
            <v>Poço de visita de esgoto sanitário de 2,30m.        </v>
          </cell>
          <cell r="F195" t="str">
            <v> un</v>
          </cell>
          <cell r="G195">
            <v>518.35</v>
          </cell>
          <cell r="H195">
            <v>2</v>
          </cell>
        </row>
        <row r="196">
          <cell r="C196" t="str">
            <v>DR30150103</v>
          </cell>
          <cell r="D196">
            <v>192</v>
          </cell>
          <cell r="E196" t="str">
            <v>Caixa de ralo de blocos de concreto prensado.</v>
          </cell>
          <cell r="F196" t="str">
            <v> un</v>
          </cell>
          <cell r="G196">
            <v>541.3</v>
          </cell>
          <cell r="H196">
            <v>135</v>
          </cell>
        </row>
        <row r="197">
          <cell r="C197" t="str">
            <v>DR05300100</v>
          </cell>
          <cell r="D197">
            <v>193</v>
          </cell>
          <cell r="E197" t="str">
            <v>Manilha cerâmica vidrada, com diâmetro 0,15m.</v>
          </cell>
          <cell r="F197" t="str">
            <v>m</v>
          </cell>
          <cell r="G197">
            <v>16.14</v>
          </cell>
          <cell r="H197">
            <v>1240</v>
          </cell>
        </row>
        <row r="198">
          <cell r="C198" t="str">
            <v>DR35050250</v>
          </cell>
          <cell r="D198">
            <v>194</v>
          </cell>
          <cell r="E198" t="str">
            <v>Tampão de ferro fundido completo pesado, de 0,60m.</v>
          </cell>
          <cell r="F198" t="str">
            <v> un</v>
          </cell>
          <cell r="G198">
            <v>209.66</v>
          </cell>
          <cell r="H198">
            <v>140</v>
          </cell>
        </row>
        <row r="199">
          <cell r="C199" t="str">
            <v>DR35050300</v>
          </cell>
          <cell r="D199">
            <v>195</v>
          </cell>
          <cell r="E199" t="str">
            <v>Tampão de ferro fundido completo, de 3 seções.</v>
          </cell>
          <cell r="F199" t="str">
            <v> un</v>
          </cell>
          <cell r="G199">
            <v>1659.65</v>
          </cell>
          <cell r="H199">
            <v>9</v>
          </cell>
        </row>
        <row r="200">
          <cell r="C200" t="str">
            <v>DR55050450</v>
          </cell>
          <cell r="D200">
            <v>196</v>
          </cell>
          <cell r="E200" t="str">
            <v>Embasamento de tubulação, feito com pó-de-pedra.</v>
          </cell>
          <cell r="F200" t="str">
            <v>m3</v>
          </cell>
          <cell r="G200">
            <v>47.35</v>
          </cell>
          <cell r="H200">
            <v>200</v>
          </cell>
        </row>
        <row r="201">
          <cell r="C201" t="str">
            <v>DR75050077</v>
          </cell>
          <cell r="D201">
            <v>197</v>
          </cell>
          <cell r="E201" t="str">
            <v>Levantamento limpeza reassentamento tubos ø1,50m.</v>
          </cell>
          <cell r="F201" t="str">
            <v>m</v>
          </cell>
          <cell r="G201">
            <v>137.8</v>
          </cell>
          <cell r="H201">
            <v>576</v>
          </cell>
        </row>
        <row r="202">
          <cell r="C202" t="str">
            <v>BP05050050</v>
          </cell>
          <cell r="D202">
            <v>198</v>
          </cell>
          <cell r="E202" t="str">
            <v>Base de brita corrida.</v>
          </cell>
          <cell r="F202" t="str">
            <v>m3</v>
          </cell>
          <cell r="G202">
            <v>35.47</v>
          </cell>
          <cell r="H202">
            <v>7200</v>
          </cell>
        </row>
        <row r="203">
          <cell r="C203" t="str">
            <v>BP05050400A</v>
          </cell>
          <cell r="D203">
            <v>199</v>
          </cell>
          <cell r="E203" t="str">
            <v>Imprimação de base de pavimentação.</v>
          </cell>
          <cell r="F203" t="str">
            <v>m2</v>
          </cell>
          <cell r="G203">
            <v>2.04</v>
          </cell>
          <cell r="H203">
            <v>23998</v>
          </cell>
        </row>
        <row r="204">
          <cell r="C204" t="str">
            <v>BP05050100</v>
          </cell>
          <cell r="D204">
            <v>200</v>
          </cell>
          <cell r="E204" t="str">
            <v>Camada de bloqueio (colchão) de areia.</v>
          </cell>
          <cell r="F204" t="str">
            <v>m3</v>
          </cell>
          <cell r="G204">
            <v>29.11</v>
          </cell>
          <cell r="H204">
            <v>7200</v>
          </cell>
        </row>
        <row r="205">
          <cell r="C205" t="str">
            <v>BP05050103</v>
          </cell>
          <cell r="D205">
            <v>201</v>
          </cell>
          <cell r="E205" t="str">
            <v>Camada de bloqueio (colchão) de pó-de-pedra.</v>
          </cell>
          <cell r="F205" t="str">
            <v>m3</v>
          </cell>
          <cell r="G205">
            <v>31.41</v>
          </cell>
          <cell r="H205">
            <v>6000</v>
          </cell>
        </row>
        <row r="206">
          <cell r="C206" t="str">
            <v>BP10050659</v>
          </cell>
          <cell r="D206">
            <v>202</v>
          </cell>
          <cell r="E206" t="str">
            <v>Revestimento de CBUQ, com  10cm de espessura.</v>
          </cell>
          <cell r="F206" t="str">
            <v>m2</v>
          </cell>
          <cell r="G206">
            <v>24.98</v>
          </cell>
          <cell r="H206">
            <v>23998</v>
          </cell>
        </row>
        <row r="207">
          <cell r="C207" t="str">
            <v>BP10200368</v>
          </cell>
          <cell r="D207">
            <v>203</v>
          </cell>
          <cell r="E207" t="str">
            <v>Revestimento intertravado com peças de concreto.</v>
          </cell>
          <cell r="F207" t="str">
            <v>m2</v>
          </cell>
          <cell r="G207">
            <v>54.88</v>
          </cell>
          <cell r="H207">
            <v>18820</v>
          </cell>
        </row>
        <row r="208">
          <cell r="C208" t="str">
            <v>BP10250050</v>
          </cell>
          <cell r="D208">
            <v>204</v>
          </cell>
          <cell r="E208" t="str">
            <v>Paralelepípedos.Fornecimento.</v>
          </cell>
          <cell r="F208" t="str">
            <v> un</v>
          </cell>
          <cell r="G208">
            <v>0.45</v>
          </cell>
          <cell r="H208">
            <v>2877</v>
          </cell>
        </row>
        <row r="209">
          <cell r="C209" t="str">
            <v>BP05050450</v>
          </cell>
          <cell r="D209">
            <v>205</v>
          </cell>
          <cell r="E209" t="str">
            <v>Regularização de subleito.</v>
          </cell>
          <cell r="F209" t="str">
            <v>m2</v>
          </cell>
          <cell r="G209">
            <v>0.41</v>
          </cell>
          <cell r="H209">
            <v>23998</v>
          </cell>
        </row>
        <row r="210">
          <cell r="C210" t="str">
            <v>BP20100053</v>
          </cell>
          <cell r="D210">
            <v>206</v>
          </cell>
          <cell r="E210" t="str">
            <v>Cordões de concreto simples, secção de (10x25)cm.</v>
          </cell>
          <cell r="F210" t="str">
            <v>m</v>
          </cell>
          <cell r="G210">
            <v>15.98</v>
          </cell>
          <cell r="H210">
            <v>864</v>
          </cell>
        </row>
        <row r="211">
          <cell r="C211" t="str">
            <v>BP05050250</v>
          </cell>
          <cell r="D211">
            <v>207</v>
          </cell>
          <cell r="E211" t="str">
            <v>Construção de aterro.</v>
          </cell>
          <cell r="F211" t="str">
            <v>m3</v>
          </cell>
          <cell r="G211">
            <v>1.13</v>
          </cell>
          <cell r="H211">
            <v>5000</v>
          </cell>
        </row>
        <row r="212">
          <cell r="C212" t="str">
            <v>BP10050400A</v>
          </cell>
          <cell r="D212">
            <v>208</v>
          </cell>
          <cell r="E212" t="str">
            <v>Pintura de ligação.</v>
          </cell>
          <cell r="F212" t="str">
            <v>m2</v>
          </cell>
          <cell r="G212">
            <v>1.23</v>
          </cell>
          <cell r="H212">
            <v>23998</v>
          </cell>
        </row>
        <row r="213">
          <cell r="C213" t="str">
            <v>BP10050500</v>
          </cell>
          <cell r="D213">
            <v>209</v>
          </cell>
          <cell r="E213" t="str">
            <v>Recomposição de revestimento em concreto asfáltico.</v>
          </cell>
          <cell r="F213" t="str">
            <v>m2</v>
          </cell>
          <cell r="G213">
            <v>2.13</v>
          </cell>
          <cell r="H213">
            <v>2000</v>
          </cell>
        </row>
        <row r="214">
          <cell r="C214" t="str">
            <v>BP10150050</v>
          </cell>
          <cell r="D214">
            <v>210</v>
          </cell>
          <cell r="E214" t="str">
            <v>Junta de retração, serrada com disco de diamantes.</v>
          </cell>
          <cell r="F214" t="str">
            <v>m</v>
          </cell>
          <cell r="G214">
            <v>7.5</v>
          </cell>
          <cell r="H214">
            <v>415</v>
          </cell>
        </row>
        <row r="215">
          <cell r="C215" t="str">
            <v>BP10250050</v>
          </cell>
          <cell r="D215">
            <v>211</v>
          </cell>
          <cell r="E215" t="str">
            <v>Paralelepípedos.Fornecimento. </v>
          </cell>
          <cell r="F215" t="str">
            <v> un</v>
          </cell>
          <cell r="G215">
            <v>0.45</v>
          </cell>
          <cell r="H215">
            <v>2877</v>
          </cell>
        </row>
        <row r="216">
          <cell r="C216" t="str">
            <v>BP15050050</v>
          </cell>
          <cell r="D216">
            <v>212</v>
          </cell>
          <cell r="E216" t="str">
            <v>Fresagem espessura de até 5cm.</v>
          </cell>
          <cell r="F216" t="str">
            <v>m2</v>
          </cell>
          <cell r="G216">
            <v>1.34</v>
          </cell>
          <cell r="H216">
            <v>16799</v>
          </cell>
        </row>
        <row r="217">
          <cell r="C217" t="str">
            <v>BP20150056</v>
          </cell>
          <cell r="D217">
            <v>213</v>
          </cell>
          <cell r="E217" t="str">
            <v>Sarjeta e meio-fio conjugados, de concreto simples.</v>
          </cell>
          <cell r="F217" t="str">
            <v>m</v>
          </cell>
          <cell r="G217">
            <v>44.43</v>
          </cell>
          <cell r="H217">
            <v>4315</v>
          </cell>
        </row>
        <row r="218">
          <cell r="C218" t="str">
            <v>PJ05100150</v>
          </cell>
          <cell r="D218">
            <v>214</v>
          </cell>
          <cell r="E218" t="str">
            <v>Plantio de grama em placas.</v>
          </cell>
          <cell r="F218" t="str">
            <v>m2</v>
          </cell>
          <cell r="G218">
            <v>6.48</v>
          </cell>
          <cell r="H218">
            <v>2213</v>
          </cell>
        </row>
        <row r="219">
          <cell r="C219" t="str">
            <v>PJ10050200</v>
          </cell>
          <cell r="D219">
            <v>215</v>
          </cell>
          <cell r="E219" t="str">
            <v>Plantio de árvore de 2m de altura.</v>
          </cell>
          <cell r="F219" t="str">
            <v> un</v>
          </cell>
          <cell r="G219">
            <v>14.95</v>
          </cell>
          <cell r="H219">
            <v>283</v>
          </cell>
        </row>
        <row r="220">
          <cell r="C220" t="str">
            <v>PJ10150050</v>
          </cell>
          <cell r="D220">
            <v>216</v>
          </cell>
          <cell r="E220" t="str">
            <v>Árvores tipo 1 - Pseudobombax Ellipticum.</v>
          </cell>
          <cell r="F220" t="str">
            <v> un</v>
          </cell>
          <cell r="G220">
            <v>12.9</v>
          </cell>
          <cell r="H220">
            <v>283</v>
          </cell>
        </row>
        <row r="221">
          <cell r="C221" t="str">
            <v>PJ10250056</v>
          </cell>
          <cell r="D221">
            <v>217</v>
          </cell>
          <cell r="E221" t="str">
            <v>Palmeira tipo 3 - Roystonea Oleracea.</v>
          </cell>
          <cell r="F221" t="str">
            <v> un</v>
          </cell>
          <cell r="G221">
            <v>250</v>
          </cell>
          <cell r="H221">
            <v>20</v>
          </cell>
        </row>
        <row r="222">
          <cell r="C222" t="str">
            <v>PJ20100050</v>
          </cell>
          <cell r="D222">
            <v>218</v>
          </cell>
          <cell r="E222" t="str">
            <v>Arrancamento e replantio de árvore adulta.</v>
          </cell>
          <cell r="F222" t="str">
            <v> un</v>
          </cell>
          <cell r="G222">
            <v>46.5</v>
          </cell>
          <cell r="H222">
            <v>32</v>
          </cell>
        </row>
        <row r="223">
          <cell r="C223" t="str">
            <v>PJ20100306</v>
          </cell>
          <cell r="D223">
            <v>219</v>
          </cell>
          <cell r="E223" t="str">
            <v>Remoção de árvore de grande porte.</v>
          </cell>
          <cell r="F223" t="str">
            <v> un</v>
          </cell>
          <cell r="G223">
            <v>886.31</v>
          </cell>
          <cell r="H223">
            <v>10</v>
          </cell>
        </row>
        <row r="224">
          <cell r="C224" t="str">
            <v>PJ40100356</v>
          </cell>
          <cell r="D224">
            <v>220</v>
          </cell>
          <cell r="E224" t="str">
            <v>Tratamento fitossanitário em árvores.</v>
          </cell>
          <cell r="F224" t="str">
            <v> un</v>
          </cell>
          <cell r="G224">
            <v>663.93</v>
          </cell>
          <cell r="H224">
            <v>100</v>
          </cell>
        </row>
        <row r="225">
          <cell r="C225" t="str">
            <v>PJ15050053</v>
          </cell>
          <cell r="D225">
            <v>221</v>
          </cell>
          <cell r="E225" t="str">
            <v>Cerca protetora para jardim.</v>
          </cell>
          <cell r="F225" t="str">
            <v>m2</v>
          </cell>
          <cell r="G225">
            <v>57.16</v>
          </cell>
          <cell r="H225">
            <v>200</v>
          </cell>
        </row>
        <row r="226">
          <cell r="C226" t="str">
            <v>PJ25050100</v>
          </cell>
          <cell r="D226">
            <v>222</v>
          </cell>
          <cell r="E226" t="str">
            <v>Banco para jardim, duplo, pés em ferro fundido.</v>
          </cell>
          <cell r="F226" t="str">
            <v> un</v>
          </cell>
          <cell r="G226">
            <v>904.96</v>
          </cell>
          <cell r="H226">
            <v>36</v>
          </cell>
        </row>
        <row r="227">
          <cell r="C227" t="str">
            <v>PJ25050153</v>
          </cell>
          <cell r="D227">
            <v>223</v>
          </cell>
          <cell r="E227" t="str">
            <v>Mesa de jogos com 4 bancos.</v>
          </cell>
          <cell r="F227" t="str">
            <v> un</v>
          </cell>
          <cell r="G227">
            <v>547.5</v>
          </cell>
          <cell r="H227">
            <v>14</v>
          </cell>
        </row>
        <row r="228">
          <cell r="C228" t="str">
            <v>PJ25100253</v>
          </cell>
          <cell r="D228">
            <v>224</v>
          </cell>
          <cell r="E228" t="str">
            <v>Brinquedo modelo A-08 Dupla Escalada.</v>
          </cell>
          <cell r="F228" t="str">
            <v> un</v>
          </cell>
          <cell r="G228">
            <v>1730.38</v>
          </cell>
          <cell r="H228">
            <v>5</v>
          </cell>
        </row>
        <row r="229">
          <cell r="C229" t="str">
            <v>PJ25100350</v>
          </cell>
          <cell r="D229">
            <v>225</v>
          </cell>
          <cell r="E229" t="str">
            <v>Casa do Tarzan, referência M-45, conforme o modelo.</v>
          </cell>
          <cell r="F229" t="str">
            <v> un</v>
          </cell>
          <cell r="G229">
            <v>2911.25</v>
          </cell>
          <cell r="H229">
            <v>1</v>
          </cell>
        </row>
        <row r="230">
          <cell r="C230" t="str">
            <v>PJ25100600</v>
          </cell>
          <cell r="D230">
            <v>226</v>
          </cell>
          <cell r="E230" t="str">
            <v>Etapa 8, conforme o modelo Pactaplayground.</v>
          </cell>
          <cell r="F230" t="str">
            <v> un</v>
          </cell>
          <cell r="G230">
            <v>263.37</v>
          </cell>
          <cell r="H230">
            <v>1</v>
          </cell>
        </row>
        <row r="231">
          <cell r="C231" t="str">
            <v>PJ25101000</v>
          </cell>
          <cell r="D231">
            <v>227</v>
          </cell>
          <cell r="E231" t="str">
            <v>Prancha para abdominal, em madeira de Lei.</v>
          </cell>
          <cell r="F231" t="str">
            <v> un</v>
          </cell>
          <cell r="G231">
            <v>288.86</v>
          </cell>
          <cell r="H231">
            <v>2</v>
          </cell>
        </row>
        <row r="232">
          <cell r="C232" t="str">
            <v>PJ15050153</v>
          </cell>
          <cell r="D232">
            <v>228</v>
          </cell>
          <cell r="E232" t="str">
            <v>Protetor de árvore em ferro de 3/8".</v>
          </cell>
          <cell r="F232" t="str">
            <v> un</v>
          </cell>
          <cell r="G232">
            <v>40.17</v>
          </cell>
          <cell r="H232">
            <v>283</v>
          </cell>
        </row>
        <row r="233">
          <cell r="C233" t="str">
            <v>PJ20050200</v>
          </cell>
          <cell r="D233">
            <v>229</v>
          </cell>
          <cell r="E233" t="str">
            <v>Aterro com terra preta simples, para gramados.</v>
          </cell>
          <cell r="F233" t="str">
            <v>m3</v>
          </cell>
          <cell r="G233">
            <v>57.72</v>
          </cell>
          <cell r="H233">
            <v>303</v>
          </cell>
        </row>
        <row r="234">
          <cell r="C234" t="str">
            <v>PJ20050453</v>
          </cell>
          <cell r="D234">
            <v>230</v>
          </cell>
          <cell r="E234" t="str">
            <v>Irrigação de árvore e/ou palmeira com Caminhão Pipa.</v>
          </cell>
          <cell r="F234" t="str">
            <v> un</v>
          </cell>
          <cell r="G234">
            <v>0.25</v>
          </cell>
          <cell r="H234">
            <v>303</v>
          </cell>
        </row>
        <row r="235">
          <cell r="C235" t="str">
            <v>PJ20050870</v>
          </cell>
          <cell r="D235">
            <v>231</v>
          </cell>
          <cell r="E235" t="str">
            <v>Revolvimento de solo até 20cm de profundidade.   </v>
          </cell>
          <cell r="F235" t="str">
            <v>m2</v>
          </cell>
          <cell r="G235">
            <v>0.67</v>
          </cell>
          <cell r="H235">
            <v>1000</v>
          </cell>
        </row>
        <row r="236">
          <cell r="C236" t="str">
            <v>PJ25250106</v>
          </cell>
          <cell r="D236">
            <v>232</v>
          </cell>
          <cell r="E236" t="str">
            <v>Frade metálico, em ferro fundido, modelo ciclovia.</v>
          </cell>
          <cell r="F236" t="str">
            <v> un</v>
          </cell>
          <cell r="G236">
            <v>94.45</v>
          </cell>
          <cell r="H236">
            <v>505</v>
          </cell>
        </row>
        <row r="237">
          <cell r="C237" t="str">
            <v>PJ40050159</v>
          </cell>
          <cell r="D237">
            <v>233</v>
          </cell>
          <cell r="E237" t="str">
            <v>Remoção de espécies vegetais.</v>
          </cell>
          <cell r="F237" t="str">
            <v> un</v>
          </cell>
          <cell r="G237">
            <v>207.92</v>
          </cell>
          <cell r="H237">
            <v>35</v>
          </cell>
        </row>
        <row r="238">
          <cell r="C238" t="str">
            <v>IP05100300</v>
          </cell>
          <cell r="D238">
            <v>234</v>
          </cell>
          <cell r="E238" t="str">
            <v>Poste de aço, reto, cônico contínuo de 4,5m.</v>
          </cell>
          <cell r="F238" t="str">
            <v> un</v>
          </cell>
          <cell r="G238">
            <v>199.5</v>
          </cell>
          <cell r="H238">
            <v>70</v>
          </cell>
        </row>
        <row r="239">
          <cell r="C239" t="str">
            <v>IP05100553</v>
          </cell>
          <cell r="D239">
            <v>235</v>
          </cell>
          <cell r="E239" t="str">
            <v>Poste de aço, reto, de 7m.</v>
          </cell>
          <cell r="F239" t="str">
            <v> un</v>
          </cell>
          <cell r="G239">
            <v>4336.38</v>
          </cell>
          <cell r="H239">
            <v>10</v>
          </cell>
        </row>
        <row r="240">
          <cell r="C240" t="str">
            <v>IP05100556</v>
          </cell>
          <cell r="D240">
            <v>236</v>
          </cell>
          <cell r="E240" t="str">
            <v>Poste de aço, reto, de 7m.</v>
          </cell>
          <cell r="F240" t="str">
            <v> un</v>
          </cell>
          <cell r="G240">
            <v>4127</v>
          </cell>
          <cell r="H240">
            <v>20</v>
          </cell>
        </row>
        <row r="241">
          <cell r="C241" t="str">
            <v>IP05100562</v>
          </cell>
          <cell r="D241">
            <v>237</v>
          </cell>
          <cell r="E241" t="str">
            <v>Poste de aço, reto, de 7m.</v>
          </cell>
          <cell r="F241" t="str">
            <v> un</v>
          </cell>
          <cell r="G241">
            <v>3360</v>
          </cell>
          <cell r="H241">
            <v>40</v>
          </cell>
        </row>
        <row r="242">
          <cell r="C242" t="str">
            <v>IP10300506</v>
          </cell>
          <cell r="D242">
            <v>238</v>
          </cell>
          <cell r="E242" t="str">
            <v>Conector tipo cunha, em liga de cobre estanhado.</v>
          </cell>
          <cell r="F242" t="str">
            <v> un</v>
          </cell>
          <cell r="G242">
            <v>6.55</v>
          </cell>
          <cell r="H242">
            <v>32</v>
          </cell>
        </row>
        <row r="243">
          <cell r="C243" t="str">
            <v>IP15250100</v>
          </cell>
          <cell r="D243">
            <v>239</v>
          </cell>
          <cell r="E243" t="str">
            <v>Cabo de cobre nu, seção de 16mm2.  Fornecimento.  </v>
          </cell>
          <cell r="F243" t="str">
            <v>kg</v>
          </cell>
          <cell r="G243">
            <v>11.42</v>
          </cell>
          <cell r="H243">
            <v>140</v>
          </cell>
        </row>
        <row r="244">
          <cell r="C244" t="str">
            <v>IP15250109</v>
          </cell>
          <cell r="D244">
            <v>240</v>
          </cell>
          <cell r="E244" t="str">
            <v>Cabo de cobre nu, seção de 25mm2.  Fornecimento. </v>
          </cell>
          <cell r="F244" t="str">
            <v>kg</v>
          </cell>
          <cell r="G244">
            <v>11.42</v>
          </cell>
          <cell r="H244">
            <v>141.7</v>
          </cell>
        </row>
        <row r="245">
          <cell r="C245" t="str">
            <v>IP15300053</v>
          </cell>
          <cell r="D245">
            <v>241</v>
          </cell>
          <cell r="E245" t="str">
            <v>Cabo de cobre flexível, 750V, seção de 2x1,5mm2.</v>
          </cell>
          <cell r="F245" t="str">
            <v>m</v>
          </cell>
          <cell r="G245">
            <v>0.88</v>
          </cell>
          <cell r="H245">
            <v>2158</v>
          </cell>
        </row>
        <row r="246">
          <cell r="C246" t="str">
            <v>IP15300062</v>
          </cell>
          <cell r="D246">
            <v>242</v>
          </cell>
          <cell r="E246" t="str">
            <v>Cabo de cobre flexível, 750V, seção de 3x1,5mm2.</v>
          </cell>
          <cell r="F246" t="str">
            <v> un</v>
          </cell>
          <cell r="G246">
            <v>4.62</v>
          </cell>
          <cell r="H246">
            <v>2158</v>
          </cell>
        </row>
        <row r="247">
          <cell r="C247" t="str">
            <v>IP15350350</v>
          </cell>
          <cell r="D247">
            <v>243</v>
          </cell>
          <cell r="E247" t="str">
            <v>Cabo de cobre rígido, seção de 10mm2, 1Kv,  XLPE.</v>
          </cell>
          <cell r="F247" t="str">
            <v>m</v>
          </cell>
          <cell r="G247">
            <v>2.26</v>
          </cell>
          <cell r="H247">
            <v>5100</v>
          </cell>
        </row>
        <row r="248">
          <cell r="C248" t="str">
            <v>IP15350456</v>
          </cell>
          <cell r="D248">
            <v>244</v>
          </cell>
          <cell r="E248" t="str">
            <v>Cabo de cobre rígido, seção de 25mm2, 1Kv, XLPE.</v>
          </cell>
          <cell r="F248" t="str">
            <v>m</v>
          </cell>
          <cell r="G248">
            <v>4.44</v>
          </cell>
          <cell r="H248">
            <v>144</v>
          </cell>
        </row>
        <row r="249">
          <cell r="C249" t="str">
            <v>IP15350556</v>
          </cell>
          <cell r="D249">
            <v>245</v>
          </cell>
          <cell r="E249" t="str">
            <v>Cabo de cobre rígido, seção de 50mm2, 1Kv, XLPE.</v>
          </cell>
          <cell r="F249" t="str">
            <v>m</v>
          </cell>
          <cell r="G249">
            <v>23.38</v>
          </cell>
          <cell r="H249">
            <v>1870</v>
          </cell>
        </row>
        <row r="250">
          <cell r="C250" t="str">
            <v>IP15450106</v>
          </cell>
          <cell r="D250">
            <v>246</v>
          </cell>
          <cell r="E250" t="str">
            <v>Colocação de 3 condutores singelos em linha de dutos.</v>
          </cell>
          <cell r="F250" t="str">
            <v>m</v>
          </cell>
          <cell r="G250">
            <v>1.42</v>
          </cell>
          <cell r="H250">
            <v>940</v>
          </cell>
        </row>
        <row r="251">
          <cell r="C251" t="str">
            <v>IP15450109</v>
          </cell>
          <cell r="D251">
            <v>247</v>
          </cell>
          <cell r="E251" t="str">
            <v>Colocação de 4 condutores singelos em linha de dutos.</v>
          </cell>
          <cell r="F251" t="str">
            <v>m</v>
          </cell>
          <cell r="G251">
            <v>1.96</v>
          </cell>
          <cell r="H251">
            <v>6180</v>
          </cell>
        </row>
        <row r="252">
          <cell r="C252" t="str">
            <v>IP35150050</v>
          </cell>
          <cell r="D252">
            <v>248</v>
          </cell>
          <cell r="E252" t="str">
            <v>Comando em grupo CRJ-04 ou similar, 85A.</v>
          </cell>
          <cell r="F252" t="str">
            <v> un</v>
          </cell>
          <cell r="G252">
            <v>1984.4</v>
          </cell>
          <cell r="H252">
            <v>2</v>
          </cell>
        </row>
        <row r="253">
          <cell r="C253" t="str">
            <v>IP35150400</v>
          </cell>
          <cell r="D253">
            <v>249</v>
          </cell>
          <cell r="E253" t="str">
            <v>Comando para IP, caixa trifásico, capacidade de 45A.</v>
          </cell>
          <cell r="F253" t="str">
            <v> un</v>
          </cell>
          <cell r="G253">
            <v>1238</v>
          </cell>
          <cell r="H253">
            <v>6</v>
          </cell>
        </row>
        <row r="254">
          <cell r="C254" t="str">
            <v>IP40050100</v>
          </cell>
          <cell r="D254">
            <v>250</v>
          </cell>
          <cell r="E254" t="str">
            <v>Chave blindada, bipolar, 60A. Fornecimento.</v>
          </cell>
          <cell r="F254" t="str">
            <v> un</v>
          </cell>
          <cell r="G254">
            <v>127</v>
          </cell>
          <cell r="H254">
            <v>10</v>
          </cell>
        </row>
        <row r="255">
          <cell r="C255" t="str">
            <v>IP50300850</v>
          </cell>
          <cell r="D255">
            <v>251</v>
          </cell>
          <cell r="E255" t="str">
            <v>Reator subterrâneo para lâmpada de VS de 400W.</v>
          </cell>
          <cell r="F255" t="str">
            <v> un</v>
          </cell>
          <cell r="G255">
            <v>79.1</v>
          </cell>
          <cell r="H255">
            <v>198</v>
          </cell>
        </row>
        <row r="256">
          <cell r="C256" t="str">
            <v>IP10350400</v>
          </cell>
          <cell r="D256">
            <v>252</v>
          </cell>
          <cell r="E256" t="str">
            <v>Caixa de ligação tipo Condulets R-15/LB-22.</v>
          </cell>
          <cell r="F256" t="str">
            <v> un</v>
          </cell>
          <cell r="G256">
            <v>7.62</v>
          </cell>
          <cell r="H256">
            <v>40</v>
          </cell>
        </row>
        <row r="257">
          <cell r="C257" t="str">
            <v>IP20050050</v>
          </cell>
          <cell r="D257">
            <v>253</v>
          </cell>
          <cell r="E257" t="str">
            <v>Aterramento de caixa Hand-Hole. </v>
          </cell>
          <cell r="F257" t="str">
            <v> un</v>
          </cell>
          <cell r="G257">
            <v>10.34</v>
          </cell>
          <cell r="H257">
            <v>140</v>
          </cell>
        </row>
        <row r="258">
          <cell r="C258" t="str">
            <v>IP25100153</v>
          </cell>
          <cell r="D258">
            <v>254</v>
          </cell>
          <cell r="E258" t="str">
            <v>Caixa Hand-Hole, (0,60x0,60)m.</v>
          </cell>
          <cell r="F258" t="str">
            <v> un</v>
          </cell>
          <cell r="G258">
            <v>80.78</v>
          </cell>
          <cell r="H258">
            <v>140</v>
          </cell>
        </row>
        <row r="259">
          <cell r="C259" t="str">
            <v>IP25100165</v>
          </cell>
          <cell r="D259">
            <v>255</v>
          </cell>
          <cell r="E259" t="str">
            <v>Caixa Hand-Hole, (0,60x0,90)m.</v>
          </cell>
          <cell r="F259" t="str">
            <v> un</v>
          </cell>
          <cell r="G259">
            <v>111.4</v>
          </cell>
          <cell r="H259">
            <v>20</v>
          </cell>
        </row>
        <row r="260">
          <cell r="C260" t="str">
            <v>IP50100200</v>
          </cell>
          <cell r="D260">
            <v>256</v>
          </cell>
          <cell r="E260" t="str">
            <v>Luminária decorativa LDRJ-06 para lâmpada VS.</v>
          </cell>
          <cell r="F260" t="str">
            <v> un</v>
          </cell>
          <cell r="G260">
            <v>362.07</v>
          </cell>
          <cell r="H260">
            <v>360</v>
          </cell>
        </row>
        <row r="261">
          <cell r="C261" t="str">
            <v>IP50100250</v>
          </cell>
          <cell r="D261">
            <v>257</v>
          </cell>
          <cell r="E261" t="str">
            <v>Luminária decorativa tipo LDRJ-16/2.</v>
          </cell>
          <cell r="F261" t="str">
            <v> un</v>
          </cell>
          <cell r="G261">
            <v>249.69</v>
          </cell>
          <cell r="H261">
            <v>280</v>
          </cell>
        </row>
        <row r="262">
          <cell r="C262" t="str">
            <v>IP50200050</v>
          </cell>
          <cell r="D262">
            <v>258</v>
          </cell>
          <cell r="E262" t="str">
            <v>Base simples para luminária LDRJ-06.</v>
          </cell>
          <cell r="F262" t="str">
            <v> un</v>
          </cell>
          <cell r="G262">
            <v>40</v>
          </cell>
          <cell r="H262">
            <v>280</v>
          </cell>
        </row>
        <row r="263">
          <cell r="C263" t="str">
            <v>IP50250406</v>
          </cell>
          <cell r="D263">
            <v>259</v>
          </cell>
          <cell r="E263" t="str">
            <v>Lâmpada de multivapor metálico (MVM) 70W/220V.</v>
          </cell>
          <cell r="F263" t="str">
            <v> un</v>
          </cell>
          <cell r="G263">
            <v>73.77</v>
          </cell>
          <cell r="H263">
            <v>80</v>
          </cell>
        </row>
        <row r="264">
          <cell r="C264" t="str">
            <v>IP50250412</v>
          </cell>
          <cell r="D264">
            <v>260</v>
          </cell>
          <cell r="E264" t="str">
            <v>Lâmpada de multivapor metálico (MVM) 150W/220V.</v>
          </cell>
          <cell r="F264" t="str">
            <v> un</v>
          </cell>
          <cell r="G264">
            <v>163.23</v>
          </cell>
          <cell r="H264">
            <v>20</v>
          </cell>
        </row>
        <row r="265">
          <cell r="C265" t="str">
            <v>IP05350100</v>
          </cell>
          <cell r="D265">
            <v>261</v>
          </cell>
          <cell r="E265" t="str">
            <v>Fundação simples de concreto pré-moldado,RIOLUZ.</v>
          </cell>
          <cell r="F265" t="str">
            <v> un</v>
          </cell>
          <cell r="G265">
            <v>55.26</v>
          </cell>
          <cell r="H265">
            <v>70</v>
          </cell>
        </row>
        <row r="266">
          <cell r="C266" t="str">
            <v>IP05350150</v>
          </cell>
          <cell r="D266">
            <v>262</v>
          </cell>
          <cell r="E266" t="str">
            <v>Fundação simples de concreto pré-moldado,RIOLUZ.</v>
          </cell>
          <cell r="F266" t="str">
            <v> un</v>
          </cell>
          <cell r="G266">
            <v>61.7</v>
          </cell>
          <cell r="H266">
            <v>70</v>
          </cell>
        </row>
        <row r="267">
          <cell r="C267" t="str">
            <v>IP05550150</v>
          </cell>
          <cell r="D267">
            <v>263</v>
          </cell>
          <cell r="E267" t="str">
            <v>Braço, padrão RIOLUZ, de 1,5m até 2,50m.</v>
          </cell>
          <cell r="F267" t="str">
            <v> un</v>
          </cell>
          <cell r="G267">
            <v>47.7</v>
          </cell>
          <cell r="H267">
            <v>280</v>
          </cell>
        </row>
        <row r="268">
          <cell r="C268" t="str">
            <v>IP15200050</v>
          </cell>
          <cell r="D268">
            <v>264</v>
          </cell>
          <cell r="E268" t="str">
            <v>Mufla, 12/20Kv, referência terminal modular TM.</v>
          </cell>
          <cell r="F268" t="str">
            <v> un</v>
          </cell>
          <cell r="G268">
            <v>173.71</v>
          </cell>
          <cell r="H268">
            <v>40</v>
          </cell>
        </row>
        <row r="269">
          <cell r="C269" t="str">
            <v>IP15500100</v>
          </cell>
          <cell r="D269">
            <v>265</v>
          </cell>
          <cell r="E269" t="str">
            <v>Anilha de nylon para identificação de condutor XLPE.</v>
          </cell>
          <cell r="F269" t="str">
            <v> un</v>
          </cell>
          <cell r="G269">
            <v>0.02</v>
          </cell>
          <cell r="H269">
            <v>324</v>
          </cell>
        </row>
        <row r="270">
          <cell r="C270" t="str">
            <v>IP15500150</v>
          </cell>
          <cell r="D270">
            <v>266</v>
          </cell>
          <cell r="E270" t="str">
            <v>Anilha de nylon para identificação de condutor XLPE.</v>
          </cell>
          <cell r="F270" t="str">
            <v> un</v>
          </cell>
          <cell r="G270">
            <v>0.03</v>
          </cell>
          <cell r="H270">
            <v>324</v>
          </cell>
        </row>
        <row r="271">
          <cell r="C271" t="str">
            <v>IP20050053</v>
          </cell>
          <cell r="D271">
            <v>267</v>
          </cell>
          <cell r="E271" t="str">
            <v>Aterramento de poste de aço.</v>
          </cell>
          <cell r="F271" t="str">
            <v> un</v>
          </cell>
          <cell r="G271">
            <v>18.57</v>
          </cell>
          <cell r="H271">
            <v>140</v>
          </cell>
        </row>
        <row r="272">
          <cell r="C272" t="str">
            <v>IP20050056</v>
          </cell>
          <cell r="D272">
            <v>268</v>
          </cell>
          <cell r="E272" t="str">
            <v>Aterramento de tampão.</v>
          </cell>
          <cell r="F272" t="str">
            <v> un</v>
          </cell>
          <cell r="G272">
            <v>28.47</v>
          </cell>
          <cell r="H272">
            <v>140</v>
          </cell>
        </row>
        <row r="273">
          <cell r="C273" t="str">
            <v>IP20050153</v>
          </cell>
          <cell r="D273">
            <v>269</v>
          </cell>
          <cell r="E273" t="str">
            <v>Conjunto de aterramento de transformador.</v>
          </cell>
          <cell r="F273" t="str">
            <v> un</v>
          </cell>
          <cell r="G273">
            <v>176.69</v>
          </cell>
          <cell r="H273">
            <v>53</v>
          </cell>
        </row>
        <row r="274">
          <cell r="C274" t="str">
            <v>IP30200509</v>
          </cell>
          <cell r="D274">
            <v>270</v>
          </cell>
          <cell r="E274" t="str">
            <v>Luva para eletroduto de PVC rígido de 50mm.</v>
          </cell>
          <cell r="F274" t="str">
            <v> un</v>
          </cell>
          <cell r="G274">
            <v>3.43</v>
          </cell>
          <cell r="H274">
            <v>40</v>
          </cell>
        </row>
        <row r="275">
          <cell r="C275" t="str">
            <v>IP50300700</v>
          </cell>
          <cell r="D275">
            <v>271</v>
          </cell>
          <cell r="E275" t="str">
            <v>Reator subterrâneo lâmpada vapor de sódio de 70W.</v>
          </cell>
          <cell r="F275" t="str">
            <v> un</v>
          </cell>
          <cell r="G275">
            <v>40.54</v>
          </cell>
          <cell r="H275">
            <v>200</v>
          </cell>
        </row>
        <row r="276">
          <cell r="C276" t="str">
            <v>IP50300750</v>
          </cell>
          <cell r="D276">
            <v>272</v>
          </cell>
          <cell r="E276" t="str">
            <v>Reator subterrâneo lâmpada vapor de sódio de 150W.</v>
          </cell>
          <cell r="F276" t="str">
            <v> un</v>
          </cell>
          <cell r="G276">
            <v>74.32</v>
          </cell>
          <cell r="H276">
            <v>26</v>
          </cell>
        </row>
        <row r="277">
          <cell r="C277" t="str">
            <v>IP60200200</v>
          </cell>
          <cell r="D277">
            <v>273</v>
          </cell>
          <cell r="E277" t="str">
            <v>Retirada de chaves fusíveis e ferragens, linha 13,2Kv.   </v>
          </cell>
          <cell r="F277" t="str">
            <v> un</v>
          </cell>
          <cell r="G277">
            <v>9.76</v>
          </cell>
          <cell r="H277">
            <v>100</v>
          </cell>
        </row>
        <row r="278">
          <cell r="C278" t="str">
            <v>IP60200362</v>
          </cell>
          <cell r="D278">
            <v>274</v>
          </cell>
          <cell r="E278" t="str">
            <v>Retirada de luminária em poste com 13m a 15m.</v>
          </cell>
          <cell r="F278" t="str">
            <v> un</v>
          </cell>
          <cell r="G278">
            <v>9.76</v>
          </cell>
          <cell r="H278">
            <v>118</v>
          </cell>
        </row>
        <row r="279">
          <cell r="C279" t="str">
            <v>IP60200512</v>
          </cell>
          <cell r="D279">
            <v>275</v>
          </cell>
          <cell r="E279" t="str">
            <v>Retirada de poste de concreto ou aço de 13m a 15m.   </v>
          </cell>
          <cell r="F279" t="str">
            <v> un</v>
          </cell>
          <cell r="G279">
            <v>97.64</v>
          </cell>
          <cell r="H279">
            <v>108</v>
          </cell>
        </row>
        <row r="280">
          <cell r="C280" t="str">
            <v>IP60200650</v>
          </cell>
          <cell r="D280">
            <v>276</v>
          </cell>
          <cell r="E280" t="str">
            <v>Retirada de rede aérea de 13,2Kv (lance).   </v>
          </cell>
          <cell r="F280" t="str">
            <v> un</v>
          </cell>
          <cell r="G280">
            <v>19.53</v>
          </cell>
          <cell r="H280">
            <v>94</v>
          </cell>
        </row>
        <row r="281">
          <cell r="C281" t="str">
            <v>IP60200800</v>
          </cell>
          <cell r="D281">
            <v>277</v>
          </cell>
          <cell r="E281" t="str">
            <v>Retirada de transformadores de 5Kva até 112,5Kva.   </v>
          </cell>
          <cell r="F281" t="str">
            <v> un</v>
          </cell>
          <cell r="G281">
            <v>39.06</v>
          </cell>
          <cell r="H281">
            <v>2</v>
          </cell>
        </row>
        <row r="282">
          <cell r="C282" t="str">
            <v>IP99990150</v>
          </cell>
          <cell r="D282">
            <v>278</v>
          </cell>
          <cell r="E282" t="str">
            <v>Capa isolante de silicone para conector tipo cunha.</v>
          </cell>
          <cell r="F282" t="str">
            <v> un</v>
          </cell>
          <cell r="G282">
            <v>3.68</v>
          </cell>
          <cell r="H282">
            <v>1475</v>
          </cell>
        </row>
        <row r="283">
          <cell r="C283" t="str">
            <v>ST05051200</v>
          </cell>
          <cell r="D283">
            <v>279</v>
          </cell>
          <cell r="E283" t="str">
            <v>Sinalização horizontal, aplicada por extursão.</v>
          </cell>
          <cell r="F283" t="str">
            <v>m2</v>
          </cell>
          <cell r="G283">
            <v>37.81</v>
          </cell>
          <cell r="H283">
            <v>1000</v>
          </cell>
        </row>
        <row r="284">
          <cell r="C284" t="str">
            <v>ST10150050</v>
          </cell>
          <cell r="D284">
            <v>280</v>
          </cell>
          <cell r="E284" t="str">
            <v>Bloco semafórico para pedestre.</v>
          </cell>
          <cell r="F284" t="str">
            <v> un</v>
          </cell>
          <cell r="G284">
            <v>224.25</v>
          </cell>
          <cell r="H284">
            <v>60</v>
          </cell>
        </row>
        <row r="285">
          <cell r="C285" t="str">
            <v>ST10150150</v>
          </cell>
          <cell r="D285">
            <v>281</v>
          </cell>
          <cell r="E285" t="str">
            <v>Bloco semafórico principal.</v>
          </cell>
          <cell r="F285" t="str">
            <v> un</v>
          </cell>
          <cell r="G285">
            <v>691.39</v>
          </cell>
          <cell r="H285">
            <v>48</v>
          </cell>
        </row>
        <row r="286">
          <cell r="C286" t="str">
            <v>ST10150200</v>
          </cell>
          <cell r="D286">
            <v>282</v>
          </cell>
          <cell r="E286" t="str">
            <v>Bloco semafórico repetidor.</v>
          </cell>
          <cell r="F286" t="str">
            <v> un</v>
          </cell>
          <cell r="G286">
            <v>423</v>
          </cell>
          <cell r="H286">
            <v>65</v>
          </cell>
        </row>
        <row r="287">
          <cell r="C287" t="str">
            <v>ST10150300</v>
          </cell>
          <cell r="D287">
            <v>283</v>
          </cell>
          <cell r="E287" t="str">
            <v>Conjunto semafórico para pedestre.</v>
          </cell>
          <cell r="F287" t="str">
            <v> un</v>
          </cell>
          <cell r="G287">
            <v>1779.7</v>
          </cell>
          <cell r="H287">
            <v>20</v>
          </cell>
        </row>
        <row r="288">
          <cell r="C288" t="str">
            <v>ST15250100</v>
          </cell>
          <cell r="D288">
            <v>284</v>
          </cell>
          <cell r="E288" t="str">
            <v>Placa de sinalização de alumínio com fundo pintado.</v>
          </cell>
          <cell r="F288" t="str">
            <v>m2</v>
          </cell>
          <cell r="G288">
            <v>239</v>
          </cell>
          <cell r="H288">
            <v>30</v>
          </cell>
        </row>
        <row r="289">
          <cell r="C289" t="str">
            <v>ST15250150</v>
          </cell>
          <cell r="D289">
            <v>285</v>
          </cell>
          <cell r="E289" t="str">
            <v>Placa de sinalização de alumínio em película refletiva.</v>
          </cell>
          <cell r="F289" t="str">
            <v>m2</v>
          </cell>
          <cell r="G289">
            <v>1013.69</v>
          </cell>
          <cell r="H289">
            <v>60</v>
          </cell>
        </row>
        <row r="290">
          <cell r="C290" t="str">
            <v>ST15250200</v>
          </cell>
          <cell r="D290">
            <v>286</v>
          </cell>
          <cell r="E290" t="str">
            <v>Placa de sinalização de alumínio em película refletiva.</v>
          </cell>
          <cell r="F290" t="str">
            <v>m2</v>
          </cell>
          <cell r="G290">
            <v>564.06</v>
          </cell>
          <cell r="H290">
            <v>400</v>
          </cell>
        </row>
        <row r="291">
          <cell r="C291" t="str">
            <v>ST10100050</v>
          </cell>
          <cell r="D291">
            <v>287</v>
          </cell>
          <cell r="E291" t="str">
            <v>Controlador de área, compatível com CET-RIO/CTA.</v>
          </cell>
          <cell r="F291" t="str">
            <v> un</v>
          </cell>
          <cell r="G291">
            <v>53682.42</v>
          </cell>
          <cell r="H291">
            <v>1</v>
          </cell>
        </row>
        <row r="292">
          <cell r="C292" t="str">
            <v>ST10100450</v>
          </cell>
          <cell r="D292">
            <v>288</v>
          </cell>
          <cell r="E292" t="str">
            <v>Controlador eletrônico de tráfego local, 4 fases.</v>
          </cell>
          <cell r="F292" t="str">
            <v> un</v>
          </cell>
          <cell r="G292">
            <v>8268.98</v>
          </cell>
          <cell r="H292">
            <v>2</v>
          </cell>
        </row>
        <row r="293">
          <cell r="C293" t="str">
            <v>ST10100500</v>
          </cell>
          <cell r="D293">
            <v>289</v>
          </cell>
          <cell r="E293" t="str">
            <v>Controlador eletrônico de tráfego local, 6 fases.</v>
          </cell>
          <cell r="F293" t="str">
            <v> un</v>
          </cell>
          <cell r="G293">
            <v>9048.98</v>
          </cell>
          <cell r="H293">
            <v>1</v>
          </cell>
        </row>
        <row r="294">
          <cell r="C294" t="str">
            <v>ST10100550</v>
          </cell>
          <cell r="D294">
            <v>290</v>
          </cell>
          <cell r="E294" t="str">
            <v>Controlador eletrônico de tráfego local, 8 fases.</v>
          </cell>
          <cell r="F294" t="str">
            <v> un</v>
          </cell>
          <cell r="G294">
            <v>9828.98</v>
          </cell>
          <cell r="H294">
            <v>1</v>
          </cell>
        </row>
        <row r="295">
          <cell r="C295" t="str">
            <v>ST10100600</v>
          </cell>
          <cell r="D295">
            <v>291</v>
          </cell>
          <cell r="E295" t="str">
            <v>Controlador eletrônico de tráfego local, 10 fases.</v>
          </cell>
          <cell r="F295" t="str">
            <v> un</v>
          </cell>
          <cell r="G295">
            <v>15372.94</v>
          </cell>
          <cell r="H295">
            <v>1</v>
          </cell>
        </row>
        <row r="296">
          <cell r="C296" t="str">
            <v>ST10100650</v>
          </cell>
          <cell r="D296">
            <v>292</v>
          </cell>
          <cell r="E296" t="str">
            <v>Controlador eletrônico de tráfego local, 12 fases.</v>
          </cell>
          <cell r="F296" t="str">
            <v> un</v>
          </cell>
          <cell r="G296">
            <v>16152.94</v>
          </cell>
          <cell r="H296">
            <v>2</v>
          </cell>
        </row>
        <row r="297">
          <cell r="C297" t="str">
            <v>ST10150300</v>
          </cell>
          <cell r="D297">
            <v>293</v>
          </cell>
          <cell r="E297" t="str">
            <v>Conjunto semafórico para pedestre.</v>
          </cell>
          <cell r="F297" t="str">
            <v> un</v>
          </cell>
          <cell r="G297">
            <v>1779.7</v>
          </cell>
          <cell r="H297">
            <v>20</v>
          </cell>
        </row>
        <row r="298">
          <cell r="C298" t="str">
            <v>ST25100150</v>
          </cell>
          <cell r="D298">
            <v>294</v>
          </cell>
          <cell r="E298" t="str">
            <v>Fornecimento de cabo comunicação de CTP-APL-50.</v>
          </cell>
          <cell r="F298" t="str">
            <v>m</v>
          </cell>
          <cell r="G298">
            <v>2.64</v>
          </cell>
          <cell r="H298">
            <v>220</v>
          </cell>
        </row>
        <row r="299">
          <cell r="C299" t="str">
            <v>ST25100300</v>
          </cell>
          <cell r="D299">
            <v>295</v>
          </cell>
          <cell r="E299" t="str">
            <v>Fornecimento de cabo comunicação de cobre, 0,65mm2.</v>
          </cell>
          <cell r="F299" t="str">
            <v>m</v>
          </cell>
          <cell r="G299">
            <v>0.97</v>
          </cell>
          <cell r="H299">
            <v>1215</v>
          </cell>
        </row>
        <row r="300">
          <cell r="C300" t="str">
            <v>ST25100400</v>
          </cell>
          <cell r="D300">
            <v>296</v>
          </cell>
          <cell r="E300" t="str">
            <v>Fornecimento de fio telefônico FE-100, ø de 1mm2.      </v>
          </cell>
          <cell r="F300" t="str">
            <v>m</v>
          </cell>
          <cell r="G300">
            <v>0.58</v>
          </cell>
          <cell r="H300">
            <v>4618</v>
          </cell>
        </row>
        <row r="301">
          <cell r="C301" t="str">
            <v>ST25150050</v>
          </cell>
          <cell r="D301">
            <v>297</v>
          </cell>
          <cell r="E301" t="str">
            <v>Cabo de fibra ótico, monomodo, geleado.</v>
          </cell>
          <cell r="F301" t="str">
            <v>m</v>
          </cell>
          <cell r="G301">
            <v>3.99</v>
          </cell>
          <cell r="H301">
            <v>972</v>
          </cell>
        </row>
        <row r="302">
          <cell r="C302" t="str">
            <v>ST05050150</v>
          </cell>
          <cell r="D302">
            <v>298</v>
          </cell>
          <cell r="E302" t="str">
            <v>Laminado elastoplástico em faixas, colorido.</v>
          </cell>
          <cell r="F302" t="str">
            <v>m2</v>
          </cell>
          <cell r="G302">
            <v>67.95</v>
          </cell>
          <cell r="H302">
            <v>254</v>
          </cell>
        </row>
        <row r="303">
          <cell r="C303" t="str">
            <v>ST05050250</v>
          </cell>
          <cell r="D303">
            <v>299</v>
          </cell>
          <cell r="E303" t="str">
            <v>Laminado elastoplástico em faixas, cor branca.</v>
          </cell>
          <cell r="F303" t="str">
            <v>m2</v>
          </cell>
          <cell r="G303">
            <v>60.65</v>
          </cell>
          <cell r="H303">
            <v>254</v>
          </cell>
        </row>
        <row r="304">
          <cell r="C304" t="str">
            <v>ST10050050A</v>
          </cell>
          <cell r="D304">
            <v>300</v>
          </cell>
          <cell r="E304" t="str">
            <v>Cabo de cobre estanhado, seção de 7x2,5mm2.</v>
          </cell>
          <cell r="F304" t="str">
            <v>m</v>
          </cell>
          <cell r="G304">
            <v>4.85</v>
          </cell>
          <cell r="H304">
            <v>1000</v>
          </cell>
        </row>
        <row r="305">
          <cell r="C305" t="str">
            <v>ST10050100A</v>
          </cell>
          <cell r="D305">
            <v>301</v>
          </cell>
          <cell r="E305" t="str">
            <v>Cabo de cobre estanhado, seção de 4x6mm2.</v>
          </cell>
          <cell r="F305" t="str">
            <v>m</v>
          </cell>
          <cell r="G305">
            <v>5.64</v>
          </cell>
          <cell r="H305">
            <v>400</v>
          </cell>
        </row>
        <row r="306">
          <cell r="C306" t="str">
            <v>ST10050150A</v>
          </cell>
          <cell r="D306">
            <v>302</v>
          </cell>
          <cell r="E306" t="str">
            <v>Cabo de cobre estanhado, seção de 4x10mm2.</v>
          </cell>
          <cell r="F306" t="str">
            <v>m</v>
          </cell>
          <cell r="G306">
            <v>8.77</v>
          </cell>
          <cell r="H306">
            <v>240</v>
          </cell>
        </row>
        <row r="307">
          <cell r="C307" t="str">
            <v>ST10050250A</v>
          </cell>
          <cell r="D307">
            <v>303</v>
          </cell>
          <cell r="E307" t="str">
            <v>Caixa com tampa de ferro leve 300L-400mm,CET-RIO.</v>
          </cell>
          <cell r="F307" t="str">
            <v>un</v>
          </cell>
          <cell r="G307">
            <v>72.06</v>
          </cell>
          <cell r="H307">
            <v>48</v>
          </cell>
        </row>
        <row r="308">
          <cell r="C308" t="str">
            <v>ST10200150A</v>
          </cell>
          <cell r="D308">
            <v>304</v>
          </cell>
          <cell r="E308" t="str">
            <v>Base de concreto armado para controlador de tráfego.  </v>
          </cell>
          <cell r="F308" t="str">
            <v>un</v>
          </cell>
          <cell r="G308">
            <v>49.39</v>
          </cell>
          <cell r="H308">
            <v>4</v>
          </cell>
        </row>
        <row r="309">
          <cell r="C309" t="str">
            <v>ST10200250A</v>
          </cell>
          <cell r="D309">
            <v>305</v>
          </cell>
          <cell r="E309" t="str">
            <v>Instalação, programação de controlador de tráfego.    </v>
          </cell>
          <cell r="F309" t="str">
            <v>un</v>
          </cell>
          <cell r="G309">
            <v>159.88</v>
          </cell>
          <cell r="H309">
            <v>4</v>
          </cell>
        </row>
        <row r="310">
          <cell r="C310" t="str">
            <v>ST10200300</v>
          </cell>
          <cell r="D310">
            <v>306</v>
          </cell>
          <cell r="E310" t="str">
            <v>Serviços de instalação de laços indutivos.</v>
          </cell>
          <cell r="F310" t="str">
            <v>un</v>
          </cell>
          <cell r="G310">
            <v>680</v>
          </cell>
          <cell r="H310">
            <v>7</v>
          </cell>
        </row>
        <row r="311">
          <cell r="C311" t="str">
            <v>ST15100200</v>
          </cell>
          <cell r="D311">
            <v>307</v>
          </cell>
          <cell r="E311" t="str">
            <v>Poste tipo G9, simples, de 2" de diâmetro.</v>
          </cell>
          <cell r="F311" t="str">
            <v>un</v>
          </cell>
          <cell r="G311">
            <v>163.8</v>
          </cell>
          <cell r="H311">
            <v>70</v>
          </cell>
        </row>
        <row r="312">
          <cell r="C312" t="str">
            <v>ST15100250</v>
          </cell>
          <cell r="D312">
            <v>308</v>
          </cell>
          <cell r="E312" t="str">
            <v>Poste tipo S5, simples, de 4" de diâmetro.</v>
          </cell>
          <cell r="F312" t="str">
            <v>un</v>
          </cell>
          <cell r="G312">
            <v>496.65</v>
          </cell>
          <cell r="H312">
            <v>19</v>
          </cell>
        </row>
        <row r="313">
          <cell r="C313" t="str">
            <v>ST15100350</v>
          </cell>
          <cell r="D313">
            <v>309</v>
          </cell>
          <cell r="E313" t="str">
            <v>Poste tipo G2 ou S2, coluna de 4 1/2" de diâmetro.</v>
          </cell>
          <cell r="F313" t="str">
            <v>un</v>
          </cell>
          <cell r="G313">
            <v>1234.8</v>
          </cell>
          <cell r="H313">
            <v>14</v>
          </cell>
        </row>
        <row r="314">
          <cell r="C314" t="str">
            <v>ST15100400</v>
          </cell>
          <cell r="D314">
            <v>310</v>
          </cell>
          <cell r="E314" t="str">
            <v>Poste tipo G1 ou S1, coluna de 4 1/2" de diâmetro.</v>
          </cell>
          <cell r="F314" t="str">
            <v>un</v>
          </cell>
          <cell r="G314">
            <v>1342.95</v>
          </cell>
          <cell r="H314">
            <v>15</v>
          </cell>
        </row>
        <row r="315">
          <cell r="C315" t="str">
            <v>ST25050300A</v>
          </cell>
          <cell r="D315">
            <v>311</v>
          </cell>
          <cell r="E315" t="str">
            <v>Instalação subterrânea de cabos de comunicação.</v>
          </cell>
          <cell r="F315" t="str">
            <v>m</v>
          </cell>
          <cell r="G315">
            <v>2.12</v>
          </cell>
          <cell r="H315">
            <v>5700</v>
          </cell>
        </row>
        <row r="316">
          <cell r="C316" t="str">
            <v>ST45150050</v>
          </cell>
          <cell r="D316">
            <v>312</v>
          </cell>
          <cell r="E316" t="str">
            <v>Caixa com tampa de ferro,leve 600L-600mmCET-RIO.</v>
          </cell>
          <cell r="F316" t="str">
            <v>un</v>
          </cell>
          <cell r="G316">
            <v>265.45</v>
          </cell>
          <cell r="H316">
            <v>55</v>
          </cell>
        </row>
        <row r="317">
          <cell r="C317" t="str">
            <v>ST45200050</v>
          </cell>
          <cell r="D317">
            <v>313</v>
          </cell>
          <cell r="E317" t="str">
            <v>Cabo de cobre estanhado, comando,XLPE 9x1,5mm2.</v>
          </cell>
          <cell r="F317" t="str">
            <v>m</v>
          </cell>
          <cell r="G317">
            <v>4.34</v>
          </cell>
          <cell r="H317">
            <v>1800</v>
          </cell>
        </row>
        <row r="318">
          <cell r="C318" t="str">
            <v>ST45200200</v>
          </cell>
          <cell r="D318">
            <v>314</v>
          </cell>
          <cell r="E318" t="str">
            <v>Instalação e teste de blocos semafóricos.  </v>
          </cell>
          <cell r="F318" t="str">
            <v>un</v>
          </cell>
          <cell r="G318">
            <v>54.85</v>
          </cell>
          <cell r="H318">
            <v>58</v>
          </cell>
        </row>
        <row r="320">
          <cell r="C320" t="str">
            <v>NOVOS</v>
          </cell>
        </row>
        <row r="321">
          <cell r="C321" t="str">
            <v>AD20150050/</v>
          </cell>
          <cell r="D321" t="str">
            <v>FGV</v>
          </cell>
          <cell r="E321" t="str">
            <v>Container para escritorio.</v>
          </cell>
          <cell r="F321" t="str">
            <v>un.mes</v>
          </cell>
          <cell r="G321">
            <v>494.18</v>
          </cell>
        </row>
        <row r="322">
          <cell r="C322" t="str">
            <v>AD20150150/</v>
          </cell>
          <cell r="D322" t="str">
            <v>FGV</v>
          </cell>
          <cell r="E322" t="str">
            <v>Container para WC.</v>
          </cell>
          <cell r="F322" t="str">
            <v>un.mes</v>
          </cell>
          <cell r="G322">
            <v>511.48</v>
          </cell>
        </row>
        <row r="323">
          <cell r="C323" t="str">
            <v>AD25050450/</v>
          </cell>
          <cell r="D323" t="str">
            <v>FGV</v>
          </cell>
          <cell r="E323" t="str">
            <v>Aluguel de rolo de tela plastica na cor laranja.</v>
          </cell>
          <cell r="F323" t="str">
            <v>m.mes</v>
          </cell>
          <cell r="G323">
            <v>1.79</v>
          </cell>
        </row>
        <row r="324">
          <cell r="C324" t="str">
            <v>AD40050050/</v>
          </cell>
          <cell r="D324" t="str">
            <v>FGV</v>
          </cell>
          <cell r="E324" t="str">
            <v>Ajudante (inclusive encargos sociais).</v>
          </cell>
          <cell r="F324" t="str">
            <v>h</v>
          </cell>
          <cell r="G324">
            <v>4.56</v>
          </cell>
        </row>
        <row r="325">
          <cell r="C325" t="str">
            <v>AD40050128/</v>
          </cell>
          <cell r="D325" t="str">
            <v>FGV</v>
          </cell>
          <cell r="E325" t="str">
            <v>Engenheiro coordenador geral de projetos.</v>
          </cell>
          <cell r="F325" t="str">
            <v>h</v>
          </cell>
          <cell r="G325">
            <v>43.69</v>
          </cell>
        </row>
        <row r="326">
          <cell r="C326" t="str">
            <v>AD40050152/</v>
          </cell>
          <cell r="D326" t="str">
            <v>FGV</v>
          </cell>
          <cell r="E326" t="str">
            <v>Mestre de obra A (inclusive encargos sociais).</v>
          </cell>
          <cell r="F326" t="str">
            <v>h</v>
          </cell>
          <cell r="G326">
            <v>15.91</v>
          </cell>
        </row>
        <row r="327">
          <cell r="C327" t="str">
            <v>AD40050170/</v>
          </cell>
          <cell r="D327" t="str">
            <v>FGV</v>
          </cell>
          <cell r="E327" t="str">
            <v>Motorista de veiculo leve(inclusive encargos sociais).</v>
          </cell>
          <cell r="F327" t="str">
            <v>h</v>
          </cell>
          <cell r="G327">
            <v>4.99</v>
          </cell>
        </row>
        <row r="328">
          <cell r="C328" t="str">
            <v>AL05250450/</v>
          </cell>
          <cell r="D328" t="str">
            <v>FGV</v>
          </cell>
          <cell r="E328" t="str">
            <v>Alvenaria de blocos de concreto (20x20x40)cm.</v>
          </cell>
          <cell r="F328" t="str">
            <v>m2</v>
          </cell>
          <cell r="G328">
            <v>32.41</v>
          </cell>
        </row>
        <row r="329">
          <cell r="C329" t="str">
            <v>BP05050350</v>
          </cell>
          <cell r="D329" t="str">
            <v>FGV</v>
          </cell>
          <cell r="E329" t="str">
            <v>Execucao de pavimentacao de saibro arenoso.</v>
          </cell>
          <cell r="F329" t="str">
            <v>m2</v>
          </cell>
          <cell r="G329">
            <v>4.35</v>
          </cell>
        </row>
        <row r="330">
          <cell r="C330" t="str">
            <v>BP10050653A</v>
          </cell>
          <cell r="D330" t="str">
            <v>FGV</v>
          </cell>
          <cell r="E330" t="str">
            <v>Revestimento de CBUQ, com 5cm de espessura.</v>
          </cell>
          <cell r="F330" t="str">
            <v>m2</v>
          </cell>
          <cell r="G330">
            <v>12.77</v>
          </cell>
        </row>
        <row r="331">
          <cell r="C331" t="str">
            <v>BP10250303/</v>
          </cell>
          <cell r="D331" t="str">
            <v>FGV</v>
          </cell>
          <cell r="E331" t="str">
            <v>Pavimentacao com paralelepipedos, colchao de pó.</v>
          </cell>
          <cell r="F331" t="str">
            <v>m2</v>
          </cell>
          <cell r="G331">
            <v>34.6</v>
          </cell>
        </row>
        <row r="332">
          <cell r="C332" t="str">
            <v>BP20200053/</v>
          </cell>
          <cell r="D332" t="str">
            <v>FGV</v>
          </cell>
          <cell r="E332" t="str">
            <v>Meio-fio de concreto pre-moldado altura de 0,45m.</v>
          </cell>
          <cell r="F332" t="str">
            <v>m</v>
          </cell>
          <cell r="G332">
            <v>21.71</v>
          </cell>
        </row>
        <row r="333">
          <cell r="C333" t="str">
            <v>CE05050050/</v>
          </cell>
          <cell r="D333" t="str">
            <v>FGV</v>
          </cell>
          <cell r="E333" t="str">
            <v>Prestacao de servicos de engenharia.</v>
          </cell>
          <cell r="F333" t="str">
            <v>hh</v>
          </cell>
          <cell r="G333">
            <v>39.4</v>
          </cell>
        </row>
        <row r="334">
          <cell r="C334" t="str">
            <v>DR30200050/</v>
          </cell>
          <cell r="D334" t="str">
            <v>FGV</v>
          </cell>
          <cell r="E334" t="str">
            <v>Caixa de inspecao de esgoto, 0,70m de profundidade.</v>
          </cell>
          <cell r="F334" t="str">
            <v>un</v>
          </cell>
          <cell r="G334">
            <v>245.86</v>
          </cell>
        </row>
        <row r="335">
          <cell r="C335" t="str">
            <v>DR35050053/</v>
          </cell>
          <cell r="D335" t="str">
            <v>FGV</v>
          </cell>
          <cell r="E335" t="str">
            <v>Tampao de ferro fundido leve ø0,60m padrao RIOLUZ.</v>
          </cell>
          <cell r="F335" t="str">
            <v>un  </v>
          </cell>
          <cell r="G335">
            <v>206.59</v>
          </cell>
        </row>
        <row r="336">
          <cell r="C336" t="str">
            <v>DR55050050/</v>
          </cell>
          <cell r="D336" t="str">
            <v>FGV</v>
          </cell>
          <cell r="E336" t="str">
            <v>Camada horizontal de brita.</v>
          </cell>
          <cell r="F336" t="str">
            <v>m3</v>
          </cell>
          <cell r="G336">
            <v>41.32</v>
          </cell>
        </row>
        <row r="337">
          <cell r="C337" t="str">
            <v>EQ45050150/</v>
          </cell>
          <cell r="D337" t="str">
            <v>FGV</v>
          </cell>
          <cell r="E337" t="str">
            <v>Compressor de ar. Aluguel produtivo.</v>
          </cell>
          <cell r="F337" t="str">
            <v>h</v>
          </cell>
          <cell r="G337">
            <v>26.28</v>
          </cell>
        </row>
        <row r="338">
          <cell r="C338" t="str">
            <v>ET05600050/</v>
          </cell>
          <cell r="D338" t="str">
            <v>FGV</v>
          </cell>
          <cell r="E338" t="str">
            <v>Concreto armado de 15MPa.</v>
          </cell>
          <cell r="F338" t="str">
            <v>m3</v>
          </cell>
          <cell r="G338">
            <v>700.29</v>
          </cell>
        </row>
        <row r="339">
          <cell r="C339" t="str">
            <v>ET40050121/</v>
          </cell>
          <cell r="D339" t="str">
            <v>FGV</v>
          </cell>
          <cell r="E339" t="str">
            <v>Tela de aco Telcon com malha de (10x10)cm.</v>
          </cell>
          <cell r="F339" t="str">
            <v>m2</v>
          </cell>
          <cell r="G339">
            <v>24.52</v>
          </cell>
        </row>
        <row r="340">
          <cell r="C340" t="str">
            <v>ET60050053/</v>
          </cell>
          <cell r="D340" t="str">
            <v>FGV</v>
          </cell>
          <cell r="E340" t="str">
            <v>Concreto usinado 11MPa.</v>
          </cell>
          <cell r="F340" t="str">
            <v>m3</v>
          </cell>
          <cell r="G340">
            <v>166.68</v>
          </cell>
        </row>
        <row r="341">
          <cell r="C341" t="str">
            <v>ET60050068/</v>
          </cell>
          <cell r="D341" t="str">
            <v>FGV</v>
          </cell>
          <cell r="E341" t="str">
            <v>Concreto usinado 22,5MPa.</v>
          </cell>
          <cell r="F341" t="str">
            <v>m3</v>
          </cell>
          <cell r="G341">
            <v>209.87</v>
          </cell>
        </row>
        <row r="342">
          <cell r="C342" t="str">
            <v>ET60050100/</v>
          </cell>
          <cell r="D342" t="str">
            <v>FGV</v>
          </cell>
          <cell r="E342" t="str">
            <v>Concreto usinado 40Mpa.</v>
          </cell>
          <cell r="F342" t="str">
            <v>m3</v>
          </cell>
          <cell r="G342">
            <v>274.34</v>
          </cell>
        </row>
        <row r="343">
          <cell r="C343" t="str">
            <v>IP05100400/</v>
          </cell>
          <cell r="D343" t="str">
            <v>FGV</v>
          </cell>
          <cell r="E343" t="str">
            <v>Poste Multi-Uso de aco, reto, cilindrico de 5,60m.</v>
          </cell>
          <cell r="F343" t="str">
            <v>par</v>
          </cell>
          <cell r="G343">
            <v>1366</v>
          </cell>
        </row>
        <row r="344">
          <cell r="C344" t="str">
            <v>IP05100850/</v>
          </cell>
          <cell r="D344" t="str">
            <v>FGV</v>
          </cell>
          <cell r="E344" t="str">
            <v>Poste Multi-Uso de aco, reto, cilindrico de 9,5m.</v>
          </cell>
          <cell r="F344" t="str">
            <v>un</v>
          </cell>
          <cell r="G344">
            <v>2656.14</v>
          </cell>
        </row>
        <row r="345">
          <cell r="C345" t="str">
            <v>IP05250150/</v>
          </cell>
          <cell r="D345" t="str">
            <v>FGV</v>
          </cell>
          <cell r="E345" t="str">
            <v>Poste de aco, reto, de 4,50m ate 6m. Assentamento.</v>
          </cell>
          <cell r="F345" t="str">
            <v>un</v>
          </cell>
          <cell r="G345">
            <v>53.59</v>
          </cell>
        </row>
        <row r="346">
          <cell r="C346" t="str">
            <v>IP05250200/</v>
          </cell>
          <cell r="D346" t="str">
            <v>FGV</v>
          </cell>
          <cell r="E346" t="str">
            <v>Poste de aco, reto, de 7m ate 12m. Assentamento.</v>
          </cell>
          <cell r="F346" t="str">
            <v>un</v>
          </cell>
          <cell r="G346">
            <v>108.83</v>
          </cell>
        </row>
        <row r="347">
          <cell r="C347" t="str">
            <v>IP05500050/</v>
          </cell>
          <cell r="D347" t="str">
            <v>FGV</v>
          </cell>
          <cell r="E347" t="str">
            <v>Braco para luminaria de 0,39m.</v>
          </cell>
          <cell r="F347" t="str">
            <v>par</v>
          </cell>
          <cell r="G347">
            <v>63</v>
          </cell>
        </row>
        <row r="348">
          <cell r="C348" t="str">
            <v>IP05500250/</v>
          </cell>
          <cell r="D348" t="str">
            <v>FGV</v>
          </cell>
          <cell r="E348" t="str">
            <v>Braco para luminaria de 1,35m.</v>
          </cell>
          <cell r="F348" t="str">
            <v>par</v>
          </cell>
          <cell r="G348">
            <v>115</v>
          </cell>
        </row>
        <row r="349">
          <cell r="C349" t="str">
            <v>IP05550050/</v>
          </cell>
          <cell r="D349" t="str">
            <v>FGV</v>
          </cell>
          <cell r="E349" t="str">
            <v>Braco, padrao RIOLUZ.  Colocacao.</v>
          </cell>
          <cell r="F349" t="str">
            <v>un</v>
          </cell>
          <cell r="G349">
            <v>9.76</v>
          </cell>
        </row>
        <row r="350">
          <cell r="C350" t="str">
            <v>IP05600050/</v>
          </cell>
          <cell r="D350" t="str">
            <v>FGV</v>
          </cell>
          <cell r="E350" t="str">
            <v>Pintura de braco com 2 demaos de tinta Aluminac.</v>
          </cell>
          <cell r="F350" t="str">
            <v>un</v>
          </cell>
          <cell r="G350">
            <v>12.29</v>
          </cell>
        </row>
        <row r="351">
          <cell r="C351" t="str">
            <v>IP05600103/</v>
          </cell>
          <cell r="D351" t="str">
            <v>FGV</v>
          </cell>
          <cell r="E351" t="str">
            <v>Pintura de poste de aco, reto, de 4,5m ate 6m.</v>
          </cell>
          <cell r="F351" t="str">
            <v>un</v>
          </cell>
          <cell r="G351">
            <v>14.73</v>
          </cell>
        </row>
        <row r="352">
          <cell r="C352" t="str">
            <v>IP05600109/</v>
          </cell>
          <cell r="D352" t="str">
            <v>FGV</v>
          </cell>
          <cell r="E352" t="str">
            <v>Pintura de poste de aco reto, de 10m ate 15m.</v>
          </cell>
          <cell r="F352" t="str">
            <v>un</v>
          </cell>
          <cell r="G352">
            <v>54.04</v>
          </cell>
        </row>
        <row r="353">
          <cell r="C353" t="str">
            <v>IP25100025/</v>
          </cell>
          <cell r="D353" t="str">
            <v>FGV</v>
          </cell>
          <cell r="E353" t="str">
            <v>Caixa Hand-Hole, padrao RIOLUZ, (0,30x0,30)m.</v>
          </cell>
          <cell r="F353" t="str">
            <v>un  </v>
          </cell>
          <cell r="G353">
            <v>26.29</v>
          </cell>
        </row>
        <row r="354">
          <cell r="C354" t="str">
            <v>IP25200050/</v>
          </cell>
          <cell r="D354" t="str">
            <v>FGV</v>
          </cell>
          <cell r="E354" t="str">
            <v>Tampao de ferro tipo leve padrao RIOLUZ.</v>
          </cell>
          <cell r="F354" t="str">
            <v>un</v>
          </cell>
          <cell r="G354">
            <v>188.93</v>
          </cell>
        </row>
        <row r="355">
          <cell r="C355" t="str">
            <v>IP45050250/</v>
          </cell>
          <cell r="D355" t="str">
            <v>FGV</v>
          </cell>
          <cell r="E355" t="str">
            <v>Rele fotoeletrico, tipo NA, tensao de 127V, 1200VA.</v>
          </cell>
          <cell r="F355" t="str">
            <v>un</v>
          </cell>
          <cell r="G355">
            <v>11.85</v>
          </cell>
        </row>
        <row r="356">
          <cell r="C356" t="str">
            <v>IP50050059/</v>
          </cell>
          <cell r="D356" t="str">
            <v>FGV</v>
          </cell>
          <cell r="E356" t="str">
            <v>Luminaria LRJ-25 para lampada de 70W ovoide.</v>
          </cell>
          <cell r="F356" t="str">
            <v>un</v>
          </cell>
          <cell r="G356">
            <v>305.18</v>
          </cell>
        </row>
        <row r="357">
          <cell r="C357" t="str">
            <v>IP50050250/</v>
          </cell>
          <cell r="D357" t="str">
            <v>FGV</v>
          </cell>
          <cell r="E357" t="str">
            <v>Luminaria LRJ-24 para lampada de 250W tubular.</v>
          </cell>
          <cell r="F357" t="str">
            <v>un</v>
          </cell>
          <cell r="G357">
            <v>361.15</v>
          </cell>
        </row>
        <row r="358">
          <cell r="C358" t="str">
            <v>IP50200106/</v>
          </cell>
          <cell r="D358" t="str">
            <v>FGV</v>
          </cell>
          <cell r="E358" t="str">
            <v>Nucleo simples para luminarias LRJ-09/16/25.</v>
          </cell>
          <cell r="F358" t="str">
            <v>un</v>
          </cell>
          <cell r="G358">
            <v>40</v>
          </cell>
        </row>
        <row r="359">
          <cell r="C359" t="str">
            <v>IP50200150/</v>
          </cell>
          <cell r="D359" t="str">
            <v>FGV</v>
          </cell>
          <cell r="E359" t="str">
            <v>Nucleo duplo para luminarias LRJ-01/17/23/24/30/31.</v>
          </cell>
          <cell r="F359" t="str">
            <v>un</v>
          </cell>
          <cell r="G359">
            <v>67</v>
          </cell>
        </row>
        <row r="360">
          <cell r="C360" t="str">
            <v>IP50250421/</v>
          </cell>
          <cell r="D360" t="str">
            <v>FGV</v>
          </cell>
          <cell r="E360" t="str">
            <v>Lampada de multivapor metalica (MVM) de 250W.</v>
          </cell>
          <cell r="F360" t="str">
            <v>un</v>
          </cell>
          <cell r="G360">
            <v>83.9</v>
          </cell>
        </row>
        <row r="361">
          <cell r="C361" t="str">
            <v>IP50400103/</v>
          </cell>
          <cell r="D361" t="str">
            <v>FGV</v>
          </cell>
          <cell r="E361" t="str">
            <v>Luminaria fechada com lampada de descarga.</v>
          </cell>
          <cell r="F361" t="str">
            <v>un</v>
          </cell>
          <cell r="G361">
            <v>9.76</v>
          </cell>
        </row>
        <row r="362">
          <cell r="C362" t="str">
            <v>IP55150100/</v>
          </cell>
          <cell r="D362" t="str">
            <v>FGV</v>
          </cell>
          <cell r="E362" t="str">
            <v>Chumbador para fixacao de poste de aco.</v>
          </cell>
          <cell r="F362" t="str">
            <v>un</v>
          </cell>
          <cell r="G362">
            <v>27.89</v>
          </cell>
        </row>
        <row r="363">
          <cell r="C363" t="str">
            <v>IT10400050/</v>
          </cell>
          <cell r="D363" t="str">
            <v>FGV</v>
          </cell>
          <cell r="E363" t="str">
            <v>Ligacao domiciliar de agua.</v>
          </cell>
          <cell r="F363" t="str">
            <v>un</v>
          </cell>
          <cell r="G363">
            <v>96.69</v>
          </cell>
        </row>
        <row r="364">
          <cell r="C364" t="str">
            <v>IT25100121/</v>
          </cell>
          <cell r="D364" t="str">
            <v>FGV</v>
          </cell>
          <cell r="E364" t="str">
            <v>Kanalex diametro de 125mm (5" ).</v>
          </cell>
          <cell r="F364" t="str">
            <v>m</v>
          </cell>
          <cell r="G364">
            <v>10.89</v>
          </cell>
        </row>
        <row r="365">
          <cell r="C365" t="str">
            <v>IT15600100/</v>
          </cell>
          <cell r="D365" t="str">
            <v>FGV</v>
          </cell>
          <cell r="E365" t="str">
            <v>Ligacao de esgoto sanitario, em manilha de 100mm.</v>
          </cell>
          <cell r="F365" t="str">
            <v>un</v>
          </cell>
          <cell r="G365">
            <v>344.53</v>
          </cell>
        </row>
        <row r="366">
          <cell r="C366" t="str">
            <v>MT05100100/</v>
          </cell>
          <cell r="D366" t="str">
            <v>FGV</v>
          </cell>
          <cell r="E366" t="str">
            <v>Escavacao manual de vala a frio.</v>
          </cell>
          <cell r="F366" t="str">
            <v>m3</v>
          </cell>
          <cell r="G366">
            <v>22.26</v>
          </cell>
        </row>
        <row r="367">
          <cell r="C367" t="str">
            <v>MT05150050/</v>
          </cell>
          <cell r="D367" t="str">
            <v>FGV</v>
          </cell>
          <cell r="E367" t="str">
            <v>Escavacao manual de vala em lodo, ate 1,50m.</v>
          </cell>
          <cell r="F367" t="str">
            <v>m3</v>
          </cell>
          <cell r="G367">
            <v>24.36</v>
          </cell>
        </row>
        <row r="368">
          <cell r="C368" t="str">
            <v>RV10050215/</v>
          </cell>
          <cell r="D368" t="str">
            <v>FGV</v>
          </cell>
          <cell r="E368" t="str">
            <v>Revestimento externo, de 1 vez.</v>
          </cell>
          <cell r="F368" t="str">
            <v>m2</v>
          </cell>
          <cell r="G368">
            <v>17.29</v>
          </cell>
        </row>
        <row r="369">
          <cell r="C369" t="str">
            <v>RV15950053</v>
          </cell>
          <cell r="D369" t="str">
            <v>FGV</v>
          </cell>
          <cell r="E369" t="str">
            <v>Piso de alerta em placas marmorizadas, cor vermelha.</v>
          </cell>
          <cell r="F369" t="str">
            <v>m2</v>
          </cell>
          <cell r="G369">
            <v>55.17</v>
          </cell>
        </row>
        <row r="370">
          <cell r="C370" t="str">
            <v>SC05100350/</v>
          </cell>
          <cell r="D370" t="str">
            <v>FGV</v>
          </cell>
          <cell r="E370" t="str">
            <v>Demolicao com equipamento concreto asfaltico 5cm.</v>
          </cell>
          <cell r="F370" t="str">
            <v>m2</v>
          </cell>
          <cell r="G370">
            <v>5.1</v>
          </cell>
        </row>
        <row r="371">
          <cell r="C371" t="str">
            <v>SC05100400/</v>
          </cell>
          <cell r="D371" t="str">
            <v>FGV</v>
          </cell>
          <cell r="E371" t="str">
            <v>Demolicao com equipamento concreto asfaltico 10cm.</v>
          </cell>
          <cell r="F371" t="str">
            <v>m2</v>
          </cell>
          <cell r="G371">
            <v>7.64</v>
          </cell>
        </row>
        <row r="372">
          <cell r="C372" t="str">
            <v>SC05100450/</v>
          </cell>
          <cell r="D372" t="str">
            <v>FGV</v>
          </cell>
          <cell r="E372" t="str">
            <v>Demolicao equipamento concreto asfaltico 5cm l=1,20m.</v>
          </cell>
          <cell r="F372" t="str">
            <v>m2</v>
          </cell>
          <cell r="G372">
            <v>5.99</v>
          </cell>
        </row>
        <row r="373">
          <cell r="C373" t="str">
            <v>SC10100100/</v>
          </cell>
          <cell r="D373" t="str">
            <v>FGV</v>
          </cell>
          <cell r="E373" t="str">
            <v>Operador de trafego, nivel junior.</v>
          </cell>
          <cell r="F373" t="str">
            <v>h</v>
          </cell>
          <cell r="G373">
            <v>10.1</v>
          </cell>
        </row>
        <row r="374">
          <cell r="C374" t="str">
            <v>SC35050100/</v>
          </cell>
          <cell r="D374" t="str">
            <v>FGV</v>
          </cell>
          <cell r="E374" t="str">
            <v>Levantamento ou rebaixamento de tampao, calçada.</v>
          </cell>
          <cell r="F374" t="str">
            <v>un</v>
          </cell>
          <cell r="G374">
            <v>75.85</v>
          </cell>
        </row>
        <row r="375">
          <cell r="C375" t="str">
            <v>SE20100253/</v>
          </cell>
          <cell r="D375" t="str">
            <v>FGV</v>
          </cell>
          <cell r="E375" t="str">
            <v>Levantamento topografico planialtimetrico e cadastral.</v>
          </cell>
          <cell r="F375" t="str">
            <v>ha</v>
          </cell>
          <cell r="G375">
            <v>2252.43</v>
          </cell>
        </row>
        <row r="376">
          <cell r="C376" t="str">
            <v>ST05051050/</v>
          </cell>
          <cell r="D376" t="str">
            <v>FGV</v>
          </cell>
          <cell r="E376" t="str">
            <v>Sinalizacao horizontal aplicada por aspersao.</v>
          </cell>
          <cell r="F376" t="str">
            <v>m2</v>
          </cell>
          <cell r="G376">
            <v>20.15</v>
          </cell>
        </row>
        <row r="377">
          <cell r="C377" t="str">
            <v>ST10150350/</v>
          </cell>
          <cell r="D377" t="str">
            <v>FGV</v>
          </cell>
          <cell r="E377" t="str">
            <v>Conjunto semaforico principal.</v>
          </cell>
          <cell r="F377" t="str">
            <v>un</v>
          </cell>
          <cell r="G377">
            <v>4662</v>
          </cell>
        </row>
        <row r="378">
          <cell r="C378" t="str">
            <v>ST10150400/</v>
          </cell>
          <cell r="D378" t="str">
            <v>FGV</v>
          </cell>
          <cell r="E378" t="str">
            <v>Conjunto semaforico repetidor.</v>
          </cell>
          <cell r="F378" t="str">
            <v>un</v>
          </cell>
          <cell r="G378">
            <v>2243.85</v>
          </cell>
        </row>
        <row r="379">
          <cell r="C379" t="str">
            <v>ST20100050/</v>
          </cell>
          <cell r="D379" t="str">
            <v>FGV</v>
          </cell>
          <cell r="E379" t="str">
            <v>Aluguel mensal de radio transmissor-receptor.</v>
          </cell>
          <cell r="F379" t="str">
            <v>mes</v>
          </cell>
          <cell r="G379">
            <v>70</v>
          </cell>
        </row>
        <row r="380">
          <cell r="C380" t="str">
            <v>ST45150100/</v>
          </cell>
          <cell r="D380" t="str">
            <v>FGV</v>
          </cell>
          <cell r="E380" t="str">
            <v>Caixa com tampa de ferro leve 600L-900mm,CET-RIO.</v>
          </cell>
          <cell r="F380" t="str">
            <v>un  </v>
          </cell>
          <cell r="G380">
            <v>295.7</v>
          </cell>
        </row>
        <row r="381">
          <cell r="C381" t="str">
            <v>ST15050100/</v>
          </cell>
          <cell r="D381" t="str">
            <v>FGV</v>
          </cell>
          <cell r="E381" t="str">
            <v>Portico, coluna tubular, em aco galvanizado.</v>
          </cell>
          <cell r="F381" t="str">
            <v>un</v>
          </cell>
          <cell r="G381">
            <v>35622.78</v>
          </cell>
        </row>
        <row r="382">
          <cell r="C382" t="str">
            <v>TC05100050/</v>
          </cell>
          <cell r="D382" t="str">
            <v>FGV</v>
          </cell>
          <cell r="E382" t="str">
            <v>Transporte horizontal material em carrinho de mao.</v>
          </cell>
          <cell r="F382" t="str">
            <v>t.dam</v>
          </cell>
          <cell r="G382">
            <v>1.19</v>
          </cell>
        </row>
        <row r="383">
          <cell r="C383" t="str">
            <v>TC10050050/</v>
          </cell>
          <cell r="D383" t="str">
            <v>FGV</v>
          </cell>
          <cell r="E383" t="str">
            <v>Carga e descarga manual de material.</v>
          </cell>
          <cell r="F383" t="str">
            <v>t</v>
          </cell>
          <cell r="G383">
            <v>20.36</v>
          </cell>
        </row>
        <row r="384">
          <cell r="C384" t="str">
            <v>TC10050350/</v>
          </cell>
          <cell r="D384" t="str">
            <v>FGV</v>
          </cell>
          <cell r="E384" t="str">
            <v>Carga e descarga mecanica, com Pa-Carregadeira.</v>
          </cell>
          <cell r="F384" t="str">
            <v>t </v>
          </cell>
          <cell r="G384">
            <v>0.51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olições_Volume"/>
      <sheetName val="Demolições_Área-2"/>
      <sheetName val="Acabamentos"/>
      <sheetName val="Meio-fio"/>
      <sheetName val="Ilum. pública"/>
      <sheetName val="Pavimentação"/>
      <sheetName val="Sinalização Trafego"/>
      <sheetName val="Mobiliário urbano"/>
      <sheetName val="Drenagem"/>
      <sheetName val="Redes_Ruas"/>
      <sheetName val="Infra-redes..."/>
      <sheetName val="Qtde FRG"/>
      <sheetName val="Planilha auxiliar por i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 t="str">
            <v>SHOPPING</v>
          </cell>
          <cell r="E6" t="str">
            <v>GABINAL</v>
          </cell>
          <cell r="F6" t="str">
            <v>MC DONALD`S</v>
          </cell>
          <cell r="G6" t="str">
            <v>SANGRADOR</v>
          </cell>
          <cell r="H6" t="str">
            <v>SENDAS</v>
          </cell>
          <cell r="I6" t="str">
            <v>GEREMÁRIO DANTAS</v>
          </cell>
          <cell r="J6" t="str">
            <v>ENC 1</v>
          </cell>
          <cell r="K6" t="str">
            <v>TRÊS RIOS</v>
          </cell>
          <cell r="L6" t="str">
            <v>ENC 2</v>
          </cell>
          <cell r="M6" t="str">
            <v>PASSARELA</v>
          </cell>
          <cell r="N6" t="str">
            <v>ENC 3</v>
          </cell>
          <cell r="O6" t="str">
            <v>JACAREPAGUÁ</v>
          </cell>
          <cell r="Q6" t="str">
            <v>TOTAL GERAL</v>
          </cell>
        </row>
        <row r="8">
          <cell r="D8">
            <v>29</v>
          </cell>
          <cell r="E8">
            <v>35</v>
          </cell>
          <cell r="F8">
            <v>45</v>
          </cell>
          <cell r="G8">
            <v>163</v>
          </cell>
          <cell r="I8">
            <v>177</v>
          </cell>
          <cell r="J8">
            <v>101</v>
          </cell>
          <cell r="K8">
            <v>154</v>
          </cell>
          <cell r="L8">
            <v>21</v>
          </cell>
          <cell r="M8">
            <v>87</v>
          </cell>
          <cell r="N8">
            <v>89</v>
          </cell>
          <cell r="O8">
            <v>128</v>
          </cell>
          <cell r="Q8">
            <v>1029</v>
          </cell>
        </row>
        <row r="9">
          <cell r="D9">
            <v>64</v>
          </cell>
          <cell r="E9">
            <v>51</v>
          </cell>
          <cell r="F9">
            <v>94</v>
          </cell>
          <cell r="I9">
            <v>43</v>
          </cell>
          <cell r="J9">
            <v>18</v>
          </cell>
          <cell r="K9">
            <v>50</v>
          </cell>
          <cell r="N9">
            <v>48</v>
          </cell>
          <cell r="Q9">
            <v>368</v>
          </cell>
        </row>
        <row r="10">
          <cell r="D10">
            <v>22</v>
          </cell>
          <cell r="N10">
            <v>25</v>
          </cell>
          <cell r="Q10">
            <v>47</v>
          </cell>
        </row>
        <row r="11">
          <cell r="D11">
            <v>13</v>
          </cell>
          <cell r="E11">
            <v>150</v>
          </cell>
          <cell r="K11">
            <v>144</v>
          </cell>
          <cell r="N11">
            <v>60</v>
          </cell>
          <cell r="Q11">
            <v>367</v>
          </cell>
        </row>
        <row r="12">
          <cell r="N12">
            <v>52</v>
          </cell>
          <cell r="Q12">
            <v>52</v>
          </cell>
        </row>
        <row r="13">
          <cell r="D13">
            <v>142</v>
          </cell>
          <cell r="K13">
            <v>120</v>
          </cell>
          <cell r="M13">
            <v>138</v>
          </cell>
          <cell r="N13">
            <v>48</v>
          </cell>
          <cell r="Q13">
            <v>448</v>
          </cell>
        </row>
        <row r="14">
          <cell r="J14">
            <v>78</v>
          </cell>
          <cell r="K14">
            <v>150</v>
          </cell>
          <cell r="L14">
            <v>69</v>
          </cell>
          <cell r="Q14">
            <v>297</v>
          </cell>
        </row>
        <row r="15">
          <cell r="Q15">
            <v>0</v>
          </cell>
        </row>
        <row r="16">
          <cell r="I16">
            <v>3</v>
          </cell>
          <cell r="O16">
            <v>2</v>
          </cell>
          <cell r="Q16">
            <v>5</v>
          </cell>
          <cell r="R16">
            <v>26</v>
          </cell>
        </row>
        <row r="17">
          <cell r="E17">
            <v>1</v>
          </cell>
          <cell r="I17">
            <v>3</v>
          </cell>
          <cell r="O17">
            <v>1</v>
          </cell>
          <cell r="Q17">
            <v>5</v>
          </cell>
        </row>
        <row r="18">
          <cell r="D18">
            <v>1</v>
          </cell>
          <cell r="N18">
            <v>1</v>
          </cell>
          <cell r="Q18">
            <v>2</v>
          </cell>
        </row>
        <row r="19">
          <cell r="D19">
            <v>1</v>
          </cell>
          <cell r="E19">
            <v>6</v>
          </cell>
          <cell r="K19">
            <v>6</v>
          </cell>
          <cell r="N19">
            <v>1</v>
          </cell>
          <cell r="Q19">
            <v>14</v>
          </cell>
        </row>
        <row r="20">
          <cell r="N20">
            <v>2</v>
          </cell>
          <cell r="Q20">
            <v>2</v>
          </cell>
        </row>
        <row r="21">
          <cell r="D21">
            <v>4</v>
          </cell>
          <cell r="K21">
            <v>4</v>
          </cell>
          <cell r="M21">
            <v>4</v>
          </cell>
          <cell r="N21">
            <v>3</v>
          </cell>
          <cell r="Q21">
            <v>15</v>
          </cell>
        </row>
        <row r="22">
          <cell r="J22">
            <v>4</v>
          </cell>
          <cell r="K22">
            <v>5</v>
          </cell>
          <cell r="L22">
            <v>1</v>
          </cell>
          <cell r="Q22">
            <v>10</v>
          </cell>
        </row>
        <row r="23">
          <cell r="D23">
            <v>33</v>
          </cell>
          <cell r="E23">
            <v>16</v>
          </cell>
          <cell r="F23">
            <v>23</v>
          </cell>
          <cell r="G23">
            <v>9</v>
          </cell>
          <cell r="H23">
            <v>0</v>
          </cell>
          <cell r="I23">
            <v>15</v>
          </cell>
          <cell r="J23">
            <v>15</v>
          </cell>
          <cell r="K23">
            <v>63</v>
          </cell>
          <cell r="L23">
            <v>4</v>
          </cell>
          <cell r="M23">
            <v>12</v>
          </cell>
          <cell r="N23">
            <v>32</v>
          </cell>
          <cell r="O23">
            <v>10</v>
          </cell>
          <cell r="Q23">
            <v>232</v>
          </cell>
        </row>
        <row r="24">
          <cell r="D24">
            <v>6</v>
          </cell>
          <cell r="E24">
            <v>2</v>
          </cell>
          <cell r="F24">
            <v>12</v>
          </cell>
          <cell r="G24">
            <v>9</v>
          </cell>
          <cell r="I24">
            <v>5</v>
          </cell>
          <cell r="J24">
            <v>8</v>
          </cell>
          <cell r="K24">
            <v>7</v>
          </cell>
          <cell r="L24">
            <v>4</v>
          </cell>
          <cell r="M24">
            <v>12</v>
          </cell>
          <cell r="N24">
            <v>16</v>
          </cell>
          <cell r="O24">
            <v>10</v>
          </cell>
          <cell r="Q24">
            <v>91</v>
          </cell>
        </row>
        <row r="25">
          <cell r="E25">
            <v>1</v>
          </cell>
          <cell r="F25">
            <v>1</v>
          </cell>
          <cell r="I25">
            <v>5</v>
          </cell>
          <cell r="J25">
            <v>2</v>
          </cell>
          <cell r="K25">
            <v>13</v>
          </cell>
          <cell r="N25">
            <v>2</v>
          </cell>
          <cell r="Q25">
            <v>24</v>
          </cell>
        </row>
        <row r="26">
          <cell r="D26">
            <v>9</v>
          </cell>
          <cell r="E26">
            <v>4</v>
          </cell>
          <cell r="F26">
            <v>3</v>
          </cell>
          <cell r="J26">
            <v>1</v>
          </cell>
          <cell r="K26">
            <v>10</v>
          </cell>
          <cell r="N26">
            <v>4</v>
          </cell>
          <cell r="Q26">
            <v>31</v>
          </cell>
        </row>
        <row r="27">
          <cell r="F27">
            <v>2</v>
          </cell>
          <cell r="Q27">
            <v>2</v>
          </cell>
        </row>
        <row r="29">
          <cell r="G29">
            <v>270</v>
          </cell>
          <cell r="Q29">
            <v>270</v>
          </cell>
        </row>
        <row r="30">
          <cell r="Q3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 revisada"/>
      <sheetName val="SEIFRA 014"/>
      <sheetName val="BASE2007-DNOCS"/>
      <sheetName val="BASE2007_DNOCS"/>
    </sheetNames>
    <sheetDataSet>
      <sheetData sheetId="0"/>
      <sheetData sheetId="1"/>
      <sheetData sheetId="2"/>
      <sheetData sheetId="3">
        <row r="1">
          <cell r="A1" t="str">
            <v>CÓD.</v>
          </cell>
          <cell r="B1" t="str">
            <v>ANO</v>
          </cell>
          <cell r="C1" t="str">
            <v>DESCRIÇÃO</v>
          </cell>
          <cell r="D1" t="str">
            <v>UND.  </v>
          </cell>
          <cell r="E1" t="str">
            <v>VLR. UNIT. (R$)</v>
          </cell>
        </row>
        <row r="2">
          <cell r="A2">
            <v>1001</v>
          </cell>
          <cell r="B2">
            <v>2007</v>
          </cell>
          <cell r="C2" t="str">
            <v>Assentamento de tubulação DN-50 mm PB, ferro dúctil ou fofo ou aço com conexões e peças especiais</v>
          </cell>
          <cell r="D2" t="str">
            <v>m  </v>
          </cell>
          <cell r="E2">
            <v>1.7</v>
          </cell>
        </row>
        <row r="3">
          <cell r="A3">
            <v>1002</v>
          </cell>
          <cell r="B3">
            <v>2007</v>
          </cell>
          <cell r="C3" t="str">
            <v>Assentamento de tubulação DN-75 mm PB, ferro dúctil ou fofo ou aço com conexões e peças especiais</v>
          </cell>
          <cell r="D3" t="str">
            <v>m  </v>
          </cell>
          <cell r="E3">
            <v>1.94</v>
          </cell>
        </row>
        <row r="4">
          <cell r="A4">
            <v>1003</v>
          </cell>
          <cell r="B4">
            <v>2007</v>
          </cell>
          <cell r="C4" t="str">
            <v>Assentamento de tubulação DN-100 mm PB, ferro dúctil ou fofo ou aço com conexões e peças especiais</v>
          </cell>
          <cell r="D4" t="str">
            <v>m  </v>
          </cell>
          <cell r="E4">
            <v>2.27</v>
          </cell>
        </row>
        <row r="5">
          <cell r="A5">
            <v>1004</v>
          </cell>
          <cell r="B5">
            <v>2007</v>
          </cell>
          <cell r="C5" t="str">
            <v>Assentamento de tubulação DN-150 mm PB, ferro dúctil ou fofo ou aço com conexões e peças especiais</v>
          </cell>
          <cell r="D5" t="str">
            <v>m  </v>
          </cell>
          <cell r="E5">
            <v>2.72</v>
          </cell>
        </row>
        <row r="6">
          <cell r="A6">
            <v>1005</v>
          </cell>
          <cell r="B6">
            <v>2007</v>
          </cell>
          <cell r="C6" t="str">
            <v>Assentamento de tubulação DN-200 mm PB, ferro dúctil ou fofo ou aço com conexões e peças especiais</v>
          </cell>
          <cell r="D6" t="str">
            <v>m  </v>
          </cell>
          <cell r="E6">
            <v>3.93</v>
          </cell>
        </row>
        <row r="7">
          <cell r="A7">
            <v>1006</v>
          </cell>
          <cell r="B7">
            <v>2007</v>
          </cell>
          <cell r="C7" t="str">
            <v>Assentamento de tubulação DN-250 mm PB, ferro dúctil ou fofo ou aço com conexões e peças especiais</v>
          </cell>
          <cell r="D7" t="str">
            <v>m  </v>
          </cell>
          <cell r="E7">
            <v>4.49</v>
          </cell>
        </row>
        <row r="8">
          <cell r="A8">
            <v>1007</v>
          </cell>
          <cell r="B8">
            <v>2007</v>
          </cell>
          <cell r="C8" t="str">
            <v>Assentamento de tubulação DN-300 mm PB, ferro dúctil ou fofo ou aço com conexões e peças especiais</v>
          </cell>
          <cell r="D8" t="str">
            <v>m  </v>
          </cell>
          <cell r="E8">
            <v>5.24</v>
          </cell>
        </row>
        <row r="9">
          <cell r="A9">
            <v>1008</v>
          </cell>
          <cell r="B9">
            <v>2007</v>
          </cell>
          <cell r="C9" t="str">
            <v>Assentamento de tubulação DN-350 mm PB, ferro dúctil ou fofo ou aço com conexões e peças especiais</v>
          </cell>
          <cell r="D9" t="str">
            <v>m  </v>
          </cell>
          <cell r="E9">
            <v>7.13</v>
          </cell>
        </row>
        <row r="10">
          <cell r="A10">
            <v>1009</v>
          </cell>
          <cell r="B10">
            <v>2007</v>
          </cell>
          <cell r="C10" t="str">
            <v>Assentamento de tubulação DN-400 mm PB, ferro dúctil ou fofo ou aço com conexões e peças especiais</v>
          </cell>
          <cell r="D10" t="str">
            <v>m  </v>
          </cell>
          <cell r="E10">
            <v>8.92</v>
          </cell>
        </row>
        <row r="11">
          <cell r="A11">
            <v>1010</v>
          </cell>
          <cell r="B11">
            <v>2007</v>
          </cell>
          <cell r="C11" t="str">
            <v>Assentamento de tubulação DN-500 mm PB, ferro dúctil ou fofo ou aço com conexões e peças especiais</v>
          </cell>
          <cell r="D11" t="str">
            <v>m  </v>
          </cell>
          <cell r="E11">
            <v>11.89</v>
          </cell>
        </row>
        <row r="12">
          <cell r="A12">
            <v>1011</v>
          </cell>
          <cell r="B12">
            <v>2007</v>
          </cell>
          <cell r="C12" t="str">
            <v>Assentamento de tubulação DN-600 mm PB, ferro dúctil ou fofo ou aço com conexões e peças especiais</v>
          </cell>
          <cell r="D12" t="str">
            <v>m  </v>
          </cell>
          <cell r="E12">
            <v>14.86</v>
          </cell>
        </row>
        <row r="13">
          <cell r="A13">
            <v>1012</v>
          </cell>
          <cell r="B13">
            <v>2007</v>
          </cell>
          <cell r="C13" t="str">
            <v>Assentamento de tubulação DN-700 mm PB, ferro dúctil ou fofo ou aço com conexões e peças especiais</v>
          </cell>
          <cell r="D13" t="str">
            <v>m  </v>
          </cell>
          <cell r="E13">
            <v>22.24</v>
          </cell>
        </row>
        <row r="14">
          <cell r="A14">
            <v>1013</v>
          </cell>
          <cell r="B14">
            <v>2007</v>
          </cell>
          <cell r="C14" t="str">
            <v>Assentamento de tubulação DN-800 mm PB, ferro dúctil ou fofo ou aço com conexões e peças especiais</v>
          </cell>
          <cell r="D14" t="str">
            <v>m  </v>
          </cell>
          <cell r="E14">
            <v>33.66</v>
          </cell>
        </row>
        <row r="15">
          <cell r="A15">
            <v>1014</v>
          </cell>
          <cell r="B15">
            <v>2007</v>
          </cell>
          <cell r="C15" t="str">
            <v>Assentamento de tubulação DN-900 mm PB, ferro dúctil ou fofo ou aço com conexões e peças especiais</v>
          </cell>
          <cell r="D15" t="str">
            <v>m  </v>
          </cell>
          <cell r="E15">
            <v>46.7</v>
          </cell>
        </row>
        <row r="16">
          <cell r="A16">
            <v>1015</v>
          </cell>
          <cell r="B16">
            <v>2007</v>
          </cell>
          <cell r="C16" t="str">
            <v>Assentamento de tubulação DN-1000 mm PB, ferro dúctil ou fofo ou aço com conexões e peças especiais</v>
          </cell>
          <cell r="D16" t="str">
            <v>m  </v>
          </cell>
          <cell r="E16">
            <v>58.82</v>
          </cell>
        </row>
        <row r="17">
          <cell r="A17">
            <v>1016</v>
          </cell>
          <cell r="B17">
            <v>2007</v>
          </cell>
          <cell r="C17" t="str">
            <v>Assentamento de tubulação DN-1200 mm PB, ferro dúctil ou fofo ou aço com conexões e peças especiais</v>
          </cell>
          <cell r="D17" t="str">
            <v>m  </v>
          </cell>
          <cell r="E17">
            <v>75.89</v>
          </cell>
        </row>
        <row r="18">
          <cell r="A18">
            <v>1017</v>
          </cell>
          <cell r="B18">
            <v>2007</v>
          </cell>
          <cell r="C18" t="str">
            <v>Assentamento de tubulação DN-50 mm PB, PVC PBA ou DE fofo ou PVC de esgoto com conexões e peças especiais</v>
          </cell>
          <cell r="D18" t="str">
            <v>m  </v>
          </cell>
          <cell r="E18">
            <v>0.71</v>
          </cell>
        </row>
        <row r="19">
          <cell r="A19">
            <v>1018</v>
          </cell>
          <cell r="B19">
            <v>2007</v>
          </cell>
          <cell r="C19" t="str">
            <v>Assentamento de tubulação DN-75 mm PB, PVC PBA ou DE fofo ou PVC de esgoto com conexões e peças especiais</v>
          </cell>
          <cell r="D19" t="str">
            <v>m  </v>
          </cell>
          <cell r="E19">
            <v>0.79</v>
          </cell>
        </row>
        <row r="20">
          <cell r="A20">
            <v>1019</v>
          </cell>
          <cell r="B20">
            <v>2007</v>
          </cell>
          <cell r="C20" t="str">
            <v>Assentamento de tubulação DN-100 mm PB, PVC PBA ou DE fofo ou PVC de esgoto ou RPVC com conexões e peças especiais</v>
          </cell>
          <cell r="D20" t="str">
            <v>m  </v>
          </cell>
          <cell r="E20">
            <v>1.04</v>
          </cell>
        </row>
        <row r="21">
          <cell r="A21">
            <v>1020</v>
          </cell>
          <cell r="B21">
            <v>2007</v>
          </cell>
          <cell r="C21" t="str">
            <v>Assentamento de tubulação DN-150 mm PB, PVC DE fofo ou PVC de esgoto ou RPVC ou PRFV com conexões e peças especiais</v>
          </cell>
          <cell r="D21" t="str">
            <v>m  </v>
          </cell>
          <cell r="E21">
            <v>1.3</v>
          </cell>
        </row>
        <row r="22">
          <cell r="A22">
            <v>1021</v>
          </cell>
          <cell r="B22">
            <v>2007</v>
          </cell>
          <cell r="C22" t="str">
            <v>Assentamento de tubulação DN-200 mm PB, PVC DE fofo ou PVC de esgoto ou RPVC ou PRFV com conexões e peças especiais</v>
          </cell>
          <cell r="D22" t="str">
            <v>m  </v>
          </cell>
          <cell r="E22">
            <v>1.66</v>
          </cell>
        </row>
        <row r="23">
          <cell r="A23">
            <v>1022</v>
          </cell>
          <cell r="B23">
            <v>2007</v>
          </cell>
          <cell r="C23" t="str">
            <v>Assentamento de tubulação DN-250 mm PB, PVC DE fofo ou PVC de esgoto ou RPVC ou PRFV com conexões e peças especiais</v>
          </cell>
          <cell r="D23" t="str">
            <v>m  </v>
          </cell>
          <cell r="E23" t="str">
            <v>2</v>
          </cell>
        </row>
        <row r="24">
          <cell r="A24">
            <v>1023</v>
          </cell>
          <cell r="B24">
            <v>2007</v>
          </cell>
          <cell r="C24" t="str">
            <v>Assentamento de tubulação DN-300 mm PB, PVC DE fofo ou PVC de esgoto ou RPVC ou PRFV com conexões e peças especiais</v>
          </cell>
          <cell r="D24" t="str">
            <v>m  </v>
          </cell>
          <cell r="E24">
            <v>2.5</v>
          </cell>
        </row>
        <row r="25">
          <cell r="A25">
            <v>1024</v>
          </cell>
          <cell r="B25">
            <v>2007</v>
          </cell>
          <cell r="C25" t="str">
            <v>Assentamento de tubulação DN-350 mm PB, RPVC ou PRFV com conexões e peças especiais</v>
          </cell>
          <cell r="D25" t="str">
            <v>m  </v>
          </cell>
          <cell r="E25">
            <v>3.4</v>
          </cell>
        </row>
        <row r="26">
          <cell r="A26">
            <v>1025</v>
          </cell>
          <cell r="B26">
            <v>2007</v>
          </cell>
          <cell r="C26" t="str">
            <v>Assentamento de tubulação DN-400 mm PB, PVC DE fofo ou PVC de esgoto ou RPVC ou PRFV com conexões e peças especiais</v>
          </cell>
          <cell r="D26" t="str">
            <v>m  </v>
          </cell>
          <cell r="E26">
            <v>4.25</v>
          </cell>
        </row>
        <row r="27">
          <cell r="A27">
            <v>1026</v>
          </cell>
          <cell r="B27">
            <v>2007</v>
          </cell>
          <cell r="C27" t="str">
            <v>Assentamento de tubulação DN-450 mm PB, PRFV com conexões e peças especiais</v>
          </cell>
          <cell r="D27" t="str">
            <v>m  </v>
          </cell>
          <cell r="E27">
            <v>5.94</v>
          </cell>
        </row>
        <row r="28">
          <cell r="A28">
            <v>1027</v>
          </cell>
          <cell r="B28">
            <v>2007</v>
          </cell>
          <cell r="C28" t="str">
            <v>Assentamento de tubulação DN-500 mm PB, PRFV com conexões e peças especiais</v>
          </cell>
          <cell r="D28" t="str">
            <v>m  </v>
          </cell>
          <cell r="E28">
            <v>7.13</v>
          </cell>
        </row>
        <row r="29">
          <cell r="A29">
            <v>1028</v>
          </cell>
          <cell r="B29">
            <v>2007</v>
          </cell>
          <cell r="C29" t="str">
            <v>Assentamento de tubulação DN-600 mm PB, PRFV com conexões e peças especiais</v>
          </cell>
          <cell r="D29" t="str">
            <v>m  </v>
          </cell>
          <cell r="E29">
            <v>8.92</v>
          </cell>
        </row>
        <row r="30">
          <cell r="A30">
            <v>1029</v>
          </cell>
          <cell r="B30">
            <v>2007</v>
          </cell>
          <cell r="C30" t="str">
            <v>Assentamento de tubulação DN-700 mm PB, PRFV com conexões e peças especiais</v>
          </cell>
          <cell r="D30" t="str">
            <v>m  </v>
          </cell>
          <cell r="E30">
            <v>11.89</v>
          </cell>
        </row>
        <row r="31">
          <cell r="A31">
            <v>1030</v>
          </cell>
          <cell r="B31">
            <v>2007</v>
          </cell>
          <cell r="C31" t="str">
            <v>Assentamento de tubulação DN-800 mm PB, PRFV com conexões e peças especiais</v>
          </cell>
          <cell r="D31" t="str">
            <v>m  </v>
          </cell>
          <cell r="E31">
            <v>17.83</v>
          </cell>
        </row>
        <row r="32">
          <cell r="A32">
            <v>1031</v>
          </cell>
          <cell r="B32">
            <v>2007</v>
          </cell>
          <cell r="C32" t="str">
            <v>Assentamento de tubulação DN-900 mm PB, PRFV com conexões e peças especiais</v>
          </cell>
          <cell r="D32" t="str">
            <v>m  </v>
          </cell>
          <cell r="E32">
            <v>24.47</v>
          </cell>
        </row>
        <row r="33">
          <cell r="A33">
            <v>1032</v>
          </cell>
          <cell r="B33">
            <v>2007</v>
          </cell>
          <cell r="C33" t="str">
            <v>Assentamento de tubulação DN-1000 mm PB, PRFV com conexões e peças especiais</v>
          </cell>
          <cell r="D33" t="str">
            <v>m  </v>
          </cell>
          <cell r="E33">
            <v>34.02</v>
          </cell>
        </row>
        <row r="34">
          <cell r="A34">
            <v>1033</v>
          </cell>
          <cell r="B34">
            <v>2007</v>
          </cell>
          <cell r="C34" t="str">
            <v>Teste Hidrostático para rede de água</v>
          </cell>
          <cell r="D34" t="str">
            <v>m  </v>
          </cell>
          <cell r="E34">
            <v>0.7</v>
          </cell>
        </row>
        <row r="35">
          <cell r="A35">
            <v>1034</v>
          </cell>
          <cell r="B35">
            <v>2007</v>
          </cell>
          <cell r="C35" t="str">
            <v>Teste de fumaça para rede de esgoto</v>
          </cell>
          <cell r="D35" t="str">
            <v>m  </v>
          </cell>
          <cell r="E35">
            <v>0.61</v>
          </cell>
        </row>
        <row r="36">
          <cell r="A36">
            <v>1035</v>
          </cell>
          <cell r="B36">
            <v>2007</v>
          </cell>
          <cell r="C36" t="str">
            <v>Cadastro de rede de água</v>
          </cell>
          <cell r="D36" t="str">
            <v>m  </v>
          </cell>
          <cell r="E36">
            <v>1.58</v>
          </cell>
        </row>
        <row r="37">
          <cell r="A37">
            <v>1036</v>
          </cell>
          <cell r="B37">
            <v>2007</v>
          </cell>
          <cell r="C37" t="str">
            <v>Cadastro de rede de esgoto</v>
          </cell>
          <cell r="D37" t="str">
            <v>m  </v>
          </cell>
          <cell r="E37">
            <v>1.58</v>
          </cell>
        </row>
        <row r="38">
          <cell r="A38">
            <v>1037</v>
          </cell>
          <cell r="B38">
            <v>2007</v>
          </cell>
          <cell r="C38" t="str">
            <v>Sistema de proteção Catódica para adutoras de aço enterradas com ate 15.000,000 m2 de área</v>
          </cell>
          <cell r="D38" t="str">
            <v>m2  </v>
          </cell>
          <cell r="E38">
            <v>9.42</v>
          </cell>
        </row>
        <row r="39">
          <cell r="A39">
            <v>1040</v>
          </cell>
          <cell r="B39">
            <v>2007</v>
          </cell>
          <cell r="C39" t="str">
            <v>Montagem de junta flanqueada de tubos DN-50 mm e conexões de ferro dúctil ou fofo (contendo 02 flanges a unidade)</v>
          </cell>
          <cell r="D39" t="str">
            <v>und  </v>
          </cell>
          <cell r="E39">
            <v>15.06</v>
          </cell>
        </row>
        <row r="40">
          <cell r="A40">
            <v>1041</v>
          </cell>
          <cell r="B40">
            <v>2007</v>
          </cell>
          <cell r="C40" t="str">
            <v>Montagem de junta flangeada de tubos DN-75 mm e conexões de ferro dúctil ou fofo (contendo 02 flanges a unidade)</v>
          </cell>
          <cell r="D40" t="str">
            <v>und  </v>
          </cell>
          <cell r="E40">
            <v>17.08</v>
          </cell>
        </row>
        <row r="41">
          <cell r="A41">
            <v>1042</v>
          </cell>
          <cell r="B41">
            <v>2007</v>
          </cell>
          <cell r="C41" t="str">
            <v>Montagem de junta flangeada de tubos DN-100 mm e conexões de ferro dúctil ou fofo (contendo 02 flanges a unidade)</v>
          </cell>
          <cell r="D41" t="str">
            <v>und  </v>
          </cell>
          <cell r="E41">
            <v>18.73</v>
          </cell>
        </row>
        <row r="42">
          <cell r="A42">
            <v>1043</v>
          </cell>
          <cell r="B42">
            <v>2007</v>
          </cell>
          <cell r="C42" t="str">
            <v>Montagem de junta flangeada de tubos DN-150 mm e conexões de ferro dúctil ou fofo (contendo 02 flanges a unidade)</v>
          </cell>
          <cell r="D42" t="str">
            <v>und  </v>
          </cell>
          <cell r="E42">
            <v>30.03</v>
          </cell>
        </row>
        <row r="43">
          <cell r="A43">
            <v>1044</v>
          </cell>
          <cell r="B43">
            <v>2007</v>
          </cell>
          <cell r="C43" t="str">
            <v>Montagem de junta flangeada de tubos DN-200 mm e conexões de ferro dúctil ou fofo (contendo 02 flanges a unidade)</v>
          </cell>
          <cell r="D43" t="str">
            <v>und  </v>
          </cell>
          <cell r="E43">
            <v>57.61</v>
          </cell>
        </row>
        <row r="44">
          <cell r="A44">
            <v>1045</v>
          </cell>
          <cell r="B44">
            <v>2007</v>
          </cell>
          <cell r="C44" t="str">
            <v>Montagem de junta flangeada de tubos DN-250 mm e conexões de ferro dúctil ou fofo (contendo 02 flanges a unidade)</v>
          </cell>
          <cell r="D44" t="str">
            <v>und  </v>
          </cell>
          <cell r="E44">
            <v>88.34</v>
          </cell>
        </row>
        <row r="45">
          <cell r="A45">
            <v>1046</v>
          </cell>
          <cell r="B45">
            <v>2007</v>
          </cell>
          <cell r="C45" t="str">
            <v>Montagem de junta flangeada de tubos DN-300 mm e conexões de ferro dúctil ou fofo (contendo 02 flanges a unidade)</v>
          </cell>
          <cell r="D45" t="str">
            <v>und  </v>
          </cell>
          <cell r="E45">
            <v>105.62</v>
          </cell>
        </row>
        <row r="46">
          <cell r="A46">
            <v>1047</v>
          </cell>
          <cell r="B46">
            <v>2007</v>
          </cell>
          <cell r="C46" t="str">
            <v>Montagem de junta flangeada de tubos DN-350 mm e conexões de ferro dúctil ou fofo (contendo 02 flanges a unidade)</v>
          </cell>
          <cell r="D46" t="str">
            <v>und  </v>
          </cell>
          <cell r="E46">
            <v>147.63</v>
          </cell>
        </row>
        <row r="47">
          <cell r="A47">
            <v>1048</v>
          </cell>
          <cell r="B47">
            <v>2007</v>
          </cell>
          <cell r="C47" t="str">
            <v>Montagem de junta flangeada de tubos DN-400 mm e conexões de ferro dúctil ou fofo (contendo 02 flanges a unidade)</v>
          </cell>
          <cell r="D47" t="str">
            <v>und  </v>
          </cell>
          <cell r="E47">
            <v>231.25</v>
          </cell>
        </row>
        <row r="48">
          <cell r="A48">
            <v>1049</v>
          </cell>
          <cell r="B48">
            <v>2007</v>
          </cell>
          <cell r="C48" t="str">
            <v>Montagem de junta flangeada de tubos DN-500 mm e conexões de ferro dúctil ou fofo (contendo 02 flanges a unidade)</v>
          </cell>
          <cell r="D48" t="str">
            <v>und  </v>
          </cell>
          <cell r="E48">
            <v>323.54</v>
          </cell>
        </row>
        <row r="49">
          <cell r="A49">
            <v>1050</v>
          </cell>
          <cell r="B49">
            <v>2007</v>
          </cell>
          <cell r="C49" t="str">
            <v>Montagem de junta flangeada de tubos DN-600 mm e conexões de ferro dúctil ou fofo (contendo 02 flanges a unidade)</v>
          </cell>
          <cell r="D49" t="str">
            <v>und  </v>
          </cell>
          <cell r="E49">
            <v>562.7</v>
          </cell>
        </row>
        <row r="50">
          <cell r="A50">
            <v>1051</v>
          </cell>
          <cell r="B50">
            <v>2007</v>
          </cell>
          <cell r="C50" t="str">
            <v>Montagem de junta flangeada de tubos DN-700 mm e conexões de ferro dúctil ou fofo (contendo 02 flanges a unidade)</v>
          </cell>
          <cell r="D50" t="str">
            <v>und  </v>
          </cell>
          <cell r="E50">
            <v>766.15</v>
          </cell>
        </row>
        <row r="51">
          <cell r="A51">
            <v>1052</v>
          </cell>
          <cell r="B51">
            <v>2007</v>
          </cell>
          <cell r="C51" t="str">
            <v>Montagem de junta flangeada de tubos DN-800 mm e conexões de ferro dúctil ou fofo (contendo 02 flanges a unidade)</v>
          </cell>
          <cell r="D51" t="str">
            <v>und  </v>
          </cell>
          <cell r="E51">
            <v>949.07</v>
          </cell>
        </row>
        <row r="52">
          <cell r="A52">
            <v>1053</v>
          </cell>
          <cell r="B52">
            <v>2007</v>
          </cell>
          <cell r="C52" t="str">
            <v>Montagem de junta flangeada de tubos DN-900 mm e conexões de ferro dúctil ou fofo (contendo 02 flanges a unidade)</v>
          </cell>
          <cell r="D52" t="str">
            <v>und  </v>
          </cell>
          <cell r="E52">
            <v>1137.15</v>
          </cell>
        </row>
        <row r="53">
          <cell r="A53">
            <v>1054</v>
          </cell>
          <cell r="B53">
            <v>2007</v>
          </cell>
          <cell r="C53" t="str">
            <v>Montagem de junta flangeada de tubos DN-1000 mm e conexões de ferro dúctil ou fofo (contendo 02 flanges a unidade)</v>
          </cell>
          <cell r="D53" t="str">
            <v>und  </v>
          </cell>
          <cell r="E53">
            <v>1552.38</v>
          </cell>
        </row>
        <row r="54">
          <cell r="A54">
            <v>1055</v>
          </cell>
          <cell r="B54">
            <v>2007</v>
          </cell>
          <cell r="C54" t="str">
            <v>Montagem de junta flangeada de tubos DN-1200 mm e conexões de ferro dúctil ou fofo (contendo 02 flanges a unidade)</v>
          </cell>
          <cell r="D54" t="str">
            <v>und  </v>
          </cell>
          <cell r="E54">
            <v>1799.04</v>
          </cell>
        </row>
        <row r="55">
          <cell r="A55">
            <v>1056</v>
          </cell>
          <cell r="B55">
            <v>2007</v>
          </cell>
          <cell r="C55" t="str">
            <v>Instalação de válvulas c/ bolsas DN - 80mm</v>
          </cell>
          <cell r="D55" t="str">
            <v>und  </v>
          </cell>
          <cell r="E55">
            <v>21.6</v>
          </cell>
        </row>
        <row r="56">
          <cell r="A56">
            <v>1057</v>
          </cell>
          <cell r="B56">
            <v>2007</v>
          </cell>
          <cell r="C56" t="str">
            <v>Instalação de válvulas c/ bolsas DN - 100mm</v>
          </cell>
          <cell r="D56" t="str">
            <v>und  </v>
          </cell>
          <cell r="E56">
            <v>25.92</v>
          </cell>
        </row>
        <row r="57">
          <cell r="A57">
            <v>1058</v>
          </cell>
          <cell r="B57">
            <v>2007</v>
          </cell>
          <cell r="C57" t="str">
            <v>Instalação de válvulas c/ bolsas DN - 150mm</v>
          </cell>
          <cell r="D57" t="str">
            <v>und  </v>
          </cell>
          <cell r="E57">
            <v>32.4</v>
          </cell>
        </row>
        <row r="58">
          <cell r="A58">
            <v>1059</v>
          </cell>
          <cell r="B58">
            <v>2007</v>
          </cell>
          <cell r="C58" t="str">
            <v>Instalação de válvulas c/ bolsas DN - 200mm</v>
          </cell>
          <cell r="D58" t="str">
            <v>und  </v>
          </cell>
          <cell r="E58">
            <v>42.81</v>
          </cell>
        </row>
        <row r="59">
          <cell r="A59">
            <v>1060</v>
          </cell>
          <cell r="B59">
            <v>2007</v>
          </cell>
          <cell r="C59" t="str">
            <v>Instalação de válvulas c/ bolsas DN - 250mm</v>
          </cell>
          <cell r="D59" t="str">
            <v>und  </v>
          </cell>
          <cell r="E59">
            <v>49.94</v>
          </cell>
        </row>
        <row r="60">
          <cell r="A60">
            <v>1061</v>
          </cell>
          <cell r="B60">
            <v>2007</v>
          </cell>
          <cell r="C60" t="str">
            <v>Instalação de válvulas c/ bolsas DN - 300mm</v>
          </cell>
          <cell r="D60" t="str">
            <v>und  </v>
          </cell>
          <cell r="E60">
            <v>59.93</v>
          </cell>
        </row>
        <row r="61">
          <cell r="A61">
            <v>1062</v>
          </cell>
          <cell r="B61">
            <v>2007</v>
          </cell>
          <cell r="C61" t="str">
            <v>Instalação de válvulas EURO ou similar c/ flanges DN - 50mm</v>
          </cell>
          <cell r="D61" t="str">
            <v>und  </v>
          </cell>
          <cell r="E61">
            <v>40.67</v>
          </cell>
        </row>
        <row r="62">
          <cell r="A62">
            <v>1063</v>
          </cell>
          <cell r="B62">
            <v>2007</v>
          </cell>
          <cell r="C62" t="str">
            <v>Instalação de válvulas EURO ou similar c/ flanges DN - 75mm</v>
          </cell>
          <cell r="D62" t="str">
            <v>und  </v>
          </cell>
          <cell r="E62">
            <v>47.05</v>
          </cell>
        </row>
        <row r="63">
          <cell r="A63">
            <v>1064</v>
          </cell>
          <cell r="B63">
            <v>2007</v>
          </cell>
          <cell r="C63" t="str">
            <v>Instalação de válvulas EURO ou similar c/ flanges DN - 80mm</v>
          </cell>
          <cell r="D63" t="str">
            <v>und  </v>
          </cell>
          <cell r="E63">
            <v>49.91</v>
          </cell>
        </row>
        <row r="64">
          <cell r="A64">
            <v>1065</v>
          </cell>
          <cell r="B64">
            <v>2007</v>
          </cell>
          <cell r="C64" t="str">
            <v>Instalação de válvulas EURO ou similar c/ flanges DN - 100mm</v>
          </cell>
          <cell r="D64" t="str">
            <v>und  </v>
          </cell>
          <cell r="E64">
            <v>56.36</v>
          </cell>
        </row>
        <row r="65">
          <cell r="A65">
            <v>1066</v>
          </cell>
          <cell r="B65">
            <v>2007</v>
          </cell>
          <cell r="C65" t="str">
            <v>Instalação de válvulas EURO ou similar c/ flanges DN - 150mm</v>
          </cell>
          <cell r="D65" t="str">
            <v>und  </v>
          </cell>
          <cell r="E65">
            <v>75.2</v>
          </cell>
        </row>
        <row r="66">
          <cell r="A66">
            <v>1067</v>
          </cell>
          <cell r="B66">
            <v>2007</v>
          </cell>
          <cell r="C66" t="str">
            <v>Instalação de válvulas EURO ou similar c/ flanges DN - 200mm</v>
          </cell>
          <cell r="D66" t="str">
            <v>und  </v>
          </cell>
          <cell r="E66">
            <v>117.63</v>
          </cell>
        </row>
        <row r="67">
          <cell r="A67">
            <v>1068</v>
          </cell>
          <cell r="B67">
            <v>2007</v>
          </cell>
          <cell r="C67" t="str">
            <v>Instalação de válvulas EURO ou similar c/ flanges DN - 250mm</v>
          </cell>
          <cell r="D67" t="str">
            <v>und  </v>
          </cell>
          <cell r="E67">
            <v>175.62</v>
          </cell>
        </row>
        <row r="68">
          <cell r="A68">
            <v>1069</v>
          </cell>
          <cell r="B68">
            <v>2007</v>
          </cell>
          <cell r="C68" t="str">
            <v>Instalação de válvulas EURO ou similar c/ flanges DN - 300mm</v>
          </cell>
          <cell r="D68" t="str">
            <v>und  </v>
          </cell>
          <cell r="E68">
            <v>218.53</v>
          </cell>
        </row>
        <row r="69">
          <cell r="A69">
            <v>1070</v>
          </cell>
          <cell r="B69">
            <v>2007</v>
          </cell>
          <cell r="C69" t="str">
            <v>Instalação de válvulas EURO ou similar c/ flanges DN - 350mm</v>
          </cell>
          <cell r="D69" t="str">
            <v>und  </v>
          </cell>
          <cell r="E69">
            <v>277.06</v>
          </cell>
        </row>
        <row r="70">
          <cell r="A70">
            <v>1071</v>
          </cell>
          <cell r="B70">
            <v>2007</v>
          </cell>
          <cell r="C70" t="str">
            <v>Instalação de válvulas EURO ou similar c/ flanges DN - 400mm</v>
          </cell>
          <cell r="D70" t="str">
            <v>und  </v>
          </cell>
          <cell r="E70">
            <v>456.77</v>
          </cell>
        </row>
        <row r="71">
          <cell r="A71">
            <v>1072</v>
          </cell>
          <cell r="B71">
            <v>2007</v>
          </cell>
          <cell r="C71" t="str">
            <v>Instalação de registros ferro dúctil ou fofo DN - 75mm</v>
          </cell>
          <cell r="D71" t="str">
            <v>und  </v>
          </cell>
          <cell r="E71">
            <v>28.61</v>
          </cell>
        </row>
        <row r="72">
          <cell r="A72">
            <v>1073</v>
          </cell>
          <cell r="B72">
            <v>2007</v>
          </cell>
          <cell r="C72" t="str">
            <v>Instalação de registros ou válvulas borboletas ferro dúctil ou fofo DN - 100mm</v>
          </cell>
          <cell r="D72" t="str">
            <v>und  </v>
          </cell>
          <cell r="E72">
            <v>46.21</v>
          </cell>
        </row>
        <row r="73">
          <cell r="A73">
            <v>1074</v>
          </cell>
          <cell r="B73">
            <v>2007</v>
          </cell>
          <cell r="C73" t="str">
            <v>Instalação de registros ou válvulas borboletas ferro dúctil ou fofo DN - 150mm</v>
          </cell>
          <cell r="D73" t="str">
            <v>und  </v>
          </cell>
          <cell r="E73">
            <v>71.22</v>
          </cell>
        </row>
        <row r="74">
          <cell r="A74">
            <v>1075</v>
          </cell>
          <cell r="B74">
            <v>2007</v>
          </cell>
          <cell r="C74" t="str">
            <v>Instalação de registros ou válvulas borboletas ferro dúctil ou fofo DN - 200mm</v>
          </cell>
          <cell r="D74" t="str">
            <v>und  </v>
          </cell>
          <cell r="E74">
            <v>100.67</v>
          </cell>
        </row>
        <row r="75">
          <cell r="A75">
            <v>1076</v>
          </cell>
          <cell r="B75">
            <v>2007</v>
          </cell>
          <cell r="C75" t="str">
            <v>Instalação de registros ou válvulas borboletas ferro dúctil ou fofo DN - 250mm</v>
          </cell>
          <cell r="D75" t="str">
            <v>und  </v>
          </cell>
          <cell r="E75">
            <v>157.43</v>
          </cell>
        </row>
        <row r="76">
          <cell r="A76">
            <v>1077</v>
          </cell>
          <cell r="B76">
            <v>2007</v>
          </cell>
          <cell r="C76" t="str">
            <v>Instalação de registros ou válvulas borboletas ferro dúctil ou fofo DN - 300mm</v>
          </cell>
          <cell r="D76" t="str">
            <v>und  </v>
          </cell>
          <cell r="E76">
            <v>152.42</v>
          </cell>
        </row>
        <row r="77">
          <cell r="A77">
            <v>1078</v>
          </cell>
          <cell r="B77">
            <v>2007</v>
          </cell>
          <cell r="C77" t="str">
            <v>Instalação de registros ou válvulas borboletas ferro dúctil ou fofo DN - 350mm</v>
          </cell>
          <cell r="D77" t="str">
            <v>und  </v>
          </cell>
          <cell r="E77">
            <v>224.47</v>
          </cell>
        </row>
        <row r="78">
          <cell r="A78">
            <v>1079</v>
          </cell>
          <cell r="B78">
            <v>2007</v>
          </cell>
          <cell r="C78" t="str">
            <v>Instalação de registros ou válvulas borboletas ferro dúctil ou fofo DN - 400mm</v>
          </cell>
          <cell r="D78" t="str">
            <v>und  </v>
          </cell>
          <cell r="E78">
            <v>365.62</v>
          </cell>
        </row>
        <row r="79">
          <cell r="A79">
            <v>1080</v>
          </cell>
          <cell r="B79">
            <v>2007</v>
          </cell>
          <cell r="C79" t="str">
            <v>Instalação de registros ou válvulas borboletas ferro dúctil ou fofo DN - 450mm</v>
          </cell>
          <cell r="D79" t="str">
            <v>und  </v>
          </cell>
          <cell r="E79">
            <v>493.7</v>
          </cell>
        </row>
        <row r="80">
          <cell r="A80">
            <v>1081</v>
          </cell>
          <cell r="B80">
            <v>2007</v>
          </cell>
          <cell r="C80" t="str">
            <v>Instalação de registros ou válvulas borboletas ferro dúctil ou fofo DN - 500mm</v>
          </cell>
          <cell r="D80" t="str">
            <v>und  </v>
          </cell>
          <cell r="E80">
            <v>554.39</v>
          </cell>
        </row>
        <row r="81">
          <cell r="A81">
            <v>1082</v>
          </cell>
          <cell r="B81">
            <v>2007</v>
          </cell>
          <cell r="C81" t="str">
            <v>Instalação de registros ou válvulas borboletas ferro dúctil ou fofo DN - 600mm</v>
          </cell>
          <cell r="D81" t="str">
            <v>und  </v>
          </cell>
          <cell r="E81">
            <v>859.27</v>
          </cell>
        </row>
        <row r="82">
          <cell r="A82">
            <v>1083</v>
          </cell>
          <cell r="B82">
            <v>2007</v>
          </cell>
          <cell r="C82" t="str">
            <v>Instalação de registros ou válvulas borboletas ferro dúctil ou fofo DN - 700mm</v>
          </cell>
          <cell r="D82" t="str">
            <v>und  </v>
          </cell>
          <cell r="E82">
            <v>1161.18</v>
          </cell>
        </row>
        <row r="83">
          <cell r="A83">
            <v>1084</v>
          </cell>
          <cell r="B83">
            <v>2007</v>
          </cell>
          <cell r="C83" t="str">
            <v>Instalação de registros ou válvulas borboletas ferro dúctil ou fofo DN - 800mm</v>
          </cell>
          <cell r="D83" t="str">
            <v>und  </v>
          </cell>
          <cell r="E83">
            <v>1872.66</v>
          </cell>
        </row>
        <row r="84">
          <cell r="A84">
            <v>1085</v>
          </cell>
          <cell r="B84">
            <v>2007</v>
          </cell>
          <cell r="C84" t="str">
            <v>Instalação de registros ou válvulas borboletas ferro dúctil ou fofo DN - 900mm</v>
          </cell>
          <cell r="D84" t="str">
            <v>und  </v>
          </cell>
          <cell r="E84">
            <v>2249.32</v>
          </cell>
        </row>
        <row r="85">
          <cell r="A85">
            <v>1086</v>
          </cell>
          <cell r="B85">
            <v>2007</v>
          </cell>
          <cell r="C85" t="str">
            <v>Instalação de registros ou válvulas borboletas ferro dúctil ou fofo DN - 1000mm</v>
          </cell>
          <cell r="D85" t="str">
            <v>und  </v>
          </cell>
          <cell r="E85">
            <v>2940.92</v>
          </cell>
        </row>
        <row r="86">
          <cell r="A86">
            <v>1087</v>
          </cell>
          <cell r="B86">
            <v>2007</v>
          </cell>
          <cell r="C86" t="str">
            <v>Instalação de registros ou válvulas borboletas ferro dúctil ou fofo DN - 1200mm</v>
          </cell>
          <cell r="D86" t="str">
            <v>und  </v>
          </cell>
          <cell r="E86">
            <v>3596.12</v>
          </cell>
        </row>
        <row r="87">
          <cell r="A87">
            <v>1088</v>
          </cell>
          <cell r="B87">
            <v>2007</v>
          </cell>
          <cell r="C87" t="str">
            <v>Instalação de válvulas borboletas ferro dúctil ou fofo DN - 1400mm</v>
          </cell>
          <cell r="D87" t="str">
            <v>und  </v>
          </cell>
          <cell r="E87">
            <v>4635.6</v>
          </cell>
        </row>
        <row r="88">
          <cell r="A88">
            <v>1089</v>
          </cell>
          <cell r="B88">
            <v>2007</v>
          </cell>
          <cell r="C88" t="str">
            <v>Instalação de válvulas borboletas ferro dúctil ou fofo DN - 1500mm</v>
          </cell>
          <cell r="D88" t="str">
            <v>und  </v>
          </cell>
          <cell r="E88">
            <v>4807.63</v>
          </cell>
        </row>
        <row r="89">
          <cell r="A89">
            <v>1090</v>
          </cell>
          <cell r="B89">
            <v>2007</v>
          </cell>
          <cell r="C89" t="str">
            <v>Instalação de válvulas borboletas ferro dúctil ou fofo DN - 1800mm</v>
          </cell>
          <cell r="D89" t="str">
            <v>und  </v>
          </cell>
          <cell r="E89">
            <v>12385.32</v>
          </cell>
        </row>
        <row r="90">
          <cell r="A90">
            <v>1091</v>
          </cell>
          <cell r="B90">
            <v>2007</v>
          </cell>
          <cell r="C90" t="str">
            <v>Instalação de válvulas borboletas ferro dúctil ou fofo DN - 2000mm</v>
          </cell>
          <cell r="D90" t="str">
            <v>und  </v>
          </cell>
          <cell r="E90">
            <v>13689.65</v>
          </cell>
        </row>
        <row r="91">
          <cell r="A91">
            <v>1092</v>
          </cell>
          <cell r="B91">
            <v>2007</v>
          </cell>
          <cell r="C91" t="str">
            <v>Instalação de ventosas ou válvulas de retenção ferro dúctil ou fofo DN - 50mm</v>
          </cell>
          <cell r="D91" t="str">
            <v>und  </v>
          </cell>
          <cell r="E91">
            <v>4.84</v>
          </cell>
        </row>
        <row r="92">
          <cell r="A92">
            <v>1093</v>
          </cell>
          <cell r="B92">
            <v>2007</v>
          </cell>
          <cell r="C92" t="str">
            <v>Instalação de válvulas de retenção ferro dúctil ou fofo DN - 75mm</v>
          </cell>
          <cell r="D92" t="str">
            <v>und  </v>
          </cell>
          <cell r="E92">
            <v>5.42</v>
          </cell>
        </row>
        <row r="93">
          <cell r="A93">
            <v>1094</v>
          </cell>
          <cell r="B93">
            <v>2007</v>
          </cell>
          <cell r="C93" t="str">
            <v>Instalação de ventosas ou válvulas de retenção ferro dúctil ou fofo DN - 100mm</v>
          </cell>
          <cell r="D93" t="str">
            <v>und  </v>
          </cell>
          <cell r="E93">
            <v>6.77</v>
          </cell>
        </row>
        <row r="94">
          <cell r="A94">
            <v>1095</v>
          </cell>
          <cell r="B94">
            <v>2007</v>
          </cell>
          <cell r="C94" t="str">
            <v>Instalação de ventosas ou válvulas de retenção ferro dúctil ou fofo DN - 150mm</v>
          </cell>
          <cell r="D94" t="str">
            <v>und  </v>
          </cell>
          <cell r="E94">
            <v>9.03</v>
          </cell>
        </row>
        <row r="95">
          <cell r="A95">
            <v>1096</v>
          </cell>
          <cell r="B95">
            <v>2007</v>
          </cell>
          <cell r="C95" t="str">
            <v>Instalação de ventosas ou válvulas de retenção ferro dúctil ou fofo DN - 200mm</v>
          </cell>
          <cell r="D95" t="str">
            <v>und  </v>
          </cell>
          <cell r="E95">
            <v>13.55</v>
          </cell>
        </row>
        <row r="96">
          <cell r="A96">
            <v>1097</v>
          </cell>
          <cell r="B96">
            <v>2007</v>
          </cell>
          <cell r="C96" t="str">
            <v>Instalação de válvulas de retenção ferro dúctil fofo DN - 250mm</v>
          </cell>
          <cell r="D96" t="str">
            <v>und  </v>
          </cell>
          <cell r="E96">
            <v>16.94</v>
          </cell>
        </row>
        <row r="97">
          <cell r="A97">
            <v>1098</v>
          </cell>
          <cell r="B97">
            <v>2007</v>
          </cell>
          <cell r="C97" t="str">
            <v>Instalação de válvulas de retenção ferro dúctil fofo DN - 300mm</v>
          </cell>
          <cell r="D97" t="str">
            <v>und  </v>
          </cell>
          <cell r="E97">
            <v>22.58</v>
          </cell>
        </row>
        <row r="98">
          <cell r="A98">
            <v>1099</v>
          </cell>
          <cell r="B98">
            <v>2007</v>
          </cell>
          <cell r="C98" t="str">
            <v>Instalação de válvulas de retenção ferro dúctil fofo DN - 350mm</v>
          </cell>
          <cell r="D98" t="str">
            <v>und  </v>
          </cell>
          <cell r="E98">
            <v>33.87</v>
          </cell>
        </row>
        <row r="99">
          <cell r="A99">
            <v>1100</v>
          </cell>
          <cell r="B99">
            <v>2007</v>
          </cell>
          <cell r="C99" t="str">
            <v>Instalação de válvulas de retenção ferro dúctil fofo DN - 400mm</v>
          </cell>
          <cell r="D99" t="str">
            <v>und  </v>
          </cell>
          <cell r="E99">
            <v>56.85</v>
          </cell>
        </row>
        <row r="100">
          <cell r="A100">
            <v>1101</v>
          </cell>
          <cell r="B100">
            <v>2007</v>
          </cell>
          <cell r="C100" t="str">
            <v>Instalação de válvulas de retenção ferro dúctil fofo DN - 450mm</v>
          </cell>
          <cell r="D100" t="str">
            <v>und  </v>
          </cell>
          <cell r="E100">
            <v>94.74</v>
          </cell>
        </row>
        <row r="101">
          <cell r="A101">
            <v>1102</v>
          </cell>
          <cell r="B101">
            <v>2007</v>
          </cell>
          <cell r="C101" t="str">
            <v>Instalação de válvulas de retenção ferro dúctil fofo DN - 500mm</v>
          </cell>
          <cell r="D101" t="str">
            <v>und  </v>
          </cell>
          <cell r="E101">
            <v>142.12</v>
          </cell>
        </row>
        <row r="102">
          <cell r="A102">
            <v>1103</v>
          </cell>
          <cell r="B102">
            <v>2007</v>
          </cell>
          <cell r="C102" t="str">
            <v>Instalação de válvulas de retenção ferro dúctil fofo DN - 600mm</v>
          </cell>
          <cell r="D102" t="str">
            <v>und  </v>
          </cell>
          <cell r="E102">
            <v>184.97</v>
          </cell>
        </row>
        <row r="103">
          <cell r="A103">
            <v>1104</v>
          </cell>
          <cell r="B103">
            <v>2007</v>
          </cell>
          <cell r="C103" t="str">
            <v>Instalação de válvulas de retenção ferro dúctil fofo DN - 700mm</v>
          </cell>
          <cell r="D103" t="str">
            <v>und  </v>
          </cell>
          <cell r="E103">
            <v>241.46</v>
          </cell>
        </row>
        <row r="104">
          <cell r="A104">
            <v>1105</v>
          </cell>
          <cell r="B104">
            <v>2007</v>
          </cell>
          <cell r="C104" t="str">
            <v>Instalação de válvulas de retenção ferro dúctil fofo DN - 800mm</v>
          </cell>
          <cell r="D104" t="str">
            <v>und  </v>
          </cell>
          <cell r="E104">
            <v>338.93</v>
          </cell>
        </row>
        <row r="105">
          <cell r="A105">
            <v>1106</v>
          </cell>
          <cell r="B105">
            <v>2007</v>
          </cell>
          <cell r="C105" t="str">
            <v>Instalação de válvulas de retenção ferro dúctil fofo DN - 900mm</v>
          </cell>
          <cell r="D105" t="str">
            <v>und  </v>
          </cell>
          <cell r="E105">
            <v>422.77</v>
          </cell>
        </row>
        <row r="106">
          <cell r="A106">
            <v>1107</v>
          </cell>
          <cell r="B106">
            <v>2007</v>
          </cell>
          <cell r="C106" t="str">
            <v>Instalação de válvulas de retenção ferro dúctil fofo DN - 1000mm</v>
          </cell>
          <cell r="D106" t="str">
            <v>und  </v>
          </cell>
          <cell r="E106">
            <v>459.45</v>
          </cell>
        </row>
        <row r="107">
          <cell r="A107">
            <v>1108</v>
          </cell>
          <cell r="B107">
            <v>2007</v>
          </cell>
          <cell r="C107" t="str">
            <v>Instalação de válvulas de retenção ferro dúctil fofo DN - 1200mm</v>
          </cell>
          <cell r="D107" t="str">
            <v>und  </v>
          </cell>
          <cell r="E107">
            <v>508.43</v>
          </cell>
        </row>
        <row r="108">
          <cell r="A108">
            <v>1109</v>
          </cell>
          <cell r="B108">
            <v>2007</v>
          </cell>
          <cell r="C108" t="str">
            <v>Instalação de crivos ou válvulas de pé ferro dúctil ou fofo DN - 75mm</v>
          </cell>
          <cell r="D108" t="str">
            <v>und  </v>
          </cell>
          <cell r="E108">
            <v>17.66</v>
          </cell>
        </row>
        <row r="109">
          <cell r="A109">
            <v>1110</v>
          </cell>
          <cell r="B109">
            <v>2007</v>
          </cell>
          <cell r="C109" t="str">
            <v>Instalação de crivos ou válvulas de pé ferro dúctil ou fofo DN - 100mm</v>
          </cell>
          <cell r="D109" t="str">
            <v>und  </v>
          </cell>
          <cell r="E109">
            <v>19.29</v>
          </cell>
        </row>
        <row r="110">
          <cell r="A110">
            <v>1111</v>
          </cell>
          <cell r="B110">
            <v>2007</v>
          </cell>
          <cell r="C110" t="str">
            <v>Instalação de crivos ou válvulas de pé ferro dúctil ou fofo DN - 150mm</v>
          </cell>
          <cell r="D110" t="str">
            <v>und  </v>
          </cell>
          <cell r="E110">
            <v>30.71</v>
          </cell>
        </row>
        <row r="111">
          <cell r="A111">
            <v>1112</v>
          </cell>
          <cell r="B111">
            <v>2007</v>
          </cell>
          <cell r="C111" t="str">
            <v>Instalação de crivos ou válvulas de pé ferro dúctil ou fofo DN - 200mm</v>
          </cell>
          <cell r="D111" t="str">
            <v>und  </v>
          </cell>
          <cell r="E111">
            <v>58.45</v>
          </cell>
        </row>
        <row r="112">
          <cell r="A112">
            <v>1113</v>
          </cell>
          <cell r="B112">
            <v>2007</v>
          </cell>
          <cell r="C112" t="str">
            <v>Instalação de crivos ou válvulas de pé ferro dúctil ou fofo DN - 250mm</v>
          </cell>
          <cell r="D112" t="str">
            <v>und  </v>
          </cell>
          <cell r="E112">
            <v>89.6</v>
          </cell>
        </row>
        <row r="113">
          <cell r="A113">
            <v>1114</v>
          </cell>
          <cell r="B113">
            <v>2007</v>
          </cell>
          <cell r="C113" t="str">
            <v>Instalação de crivos ou válvulas de pé ferro dúctil ou fofo DN - 300mm</v>
          </cell>
          <cell r="D113" t="str">
            <v>und  </v>
          </cell>
          <cell r="E113">
            <v>107.31</v>
          </cell>
        </row>
        <row r="114">
          <cell r="A114">
            <v>1115</v>
          </cell>
          <cell r="B114">
            <v>2007</v>
          </cell>
          <cell r="C114" t="str">
            <v>Instalação de crivos ou válvulas de pé ferro dúctil ou fofo DN - 350mm</v>
          </cell>
          <cell r="D114" t="str">
            <v>und  </v>
          </cell>
          <cell r="E114">
            <v>150.16</v>
          </cell>
        </row>
        <row r="115">
          <cell r="A115">
            <v>1116</v>
          </cell>
          <cell r="B115">
            <v>2007</v>
          </cell>
          <cell r="C115" t="str">
            <v>Instalação de crivos ou válvulas de pé ferro dúctil ou fofo DN - 400mm</v>
          </cell>
          <cell r="D115" t="str">
            <v>und  </v>
          </cell>
          <cell r="E115">
            <v>235.48</v>
          </cell>
        </row>
        <row r="116">
          <cell r="A116">
            <v>1117</v>
          </cell>
          <cell r="B116">
            <v>2007</v>
          </cell>
          <cell r="C116" t="str">
            <v>Instalação de crivos ou válvulas de pé ferro dúctil ou fofo DN - 500mm</v>
          </cell>
          <cell r="D116" t="str">
            <v>und  </v>
          </cell>
          <cell r="E116">
            <v>330.6</v>
          </cell>
        </row>
        <row r="117">
          <cell r="A117">
            <v>1118</v>
          </cell>
          <cell r="B117">
            <v>2007</v>
          </cell>
          <cell r="C117" t="str">
            <v>Instalação de crivos ou válvulas de pé ferro dúctil ou fofo DN - 600mm</v>
          </cell>
          <cell r="D117" t="str">
            <v>und  </v>
          </cell>
          <cell r="E117">
            <v>573.29</v>
          </cell>
        </row>
        <row r="118">
          <cell r="A118">
            <v>1119</v>
          </cell>
          <cell r="B118">
            <v>2007</v>
          </cell>
          <cell r="C118" t="str">
            <v>Instalação de junta Gibalt de ferro dúctil ou fofo DN - 50mm</v>
          </cell>
          <cell r="D118" t="str">
            <v>und  </v>
          </cell>
          <cell r="E118">
            <v>12.72</v>
          </cell>
        </row>
        <row r="119">
          <cell r="A119">
            <v>1120</v>
          </cell>
          <cell r="B119">
            <v>2007</v>
          </cell>
          <cell r="C119" t="str">
            <v>Instalação de junta Gibalt de ferro dúctil ou fofo DN - 75mm</v>
          </cell>
          <cell r="D119" t="str">
            <v>und  </v>
          </cell>
          <cell r="E119">
            <v>13.74</v>
          </cell>
        </row>
        <row r="120">
          <cell r="A120">
            <v>1121</v>
          </cell>
          <cell r="B120">
            <v>2007</v>
          </cell>
          <cell r="C120" t="str">
            <v>Instalação de junta Gibalt de ferro dúctil ou fofo DN - 100mm</v>
          </cell>
          <cell r="D120" t="str">
            <v>und  </v>
          </cell>
          <cell r="E120">
            <v>16.86</v>
          </cell>
        </row>
        <row r="121">
          <cell r="A121">
            <v>1122</v>
          </cell>
          <cell r="B121">
            <v>2007</v>
          </cell>
          <cell r="C121" t="str">
            <v>Instalação de junta Gibalt de ferro dúctil ou fofo DN - 150mm</v>
          </cell>
          <cell r="D121" t="str">
            <v>und  </v>
          </cell>
          <cell r="E121">
            <v>29.66</v>
          </cell>
        </row>
        <row r="122">
          <cell r="A122">
            <v>1123</v>
          </cell>
          <cell r="B122">
            <v>2007</v>
          </cell>
          <cell r="C122" t="str">
            <v>Instalação de junta Gibalt de ferro dúctil ou fofo DN - 200mm</v>
          </cell>
          <cell r="D122" t="str">
            <v>und  </v>
          </cell>
          <cell r="E122">
            <v>32.61</v>
          </cell>
        </row>
        <row r="123">
          <cell r="A123">
            <v>1124</v>
          </cell>
          <cell r="B123">
            <v>2007</v>
          </cell>
          <cell r="C123" t="str">
            <v>Instalação de junta Gibalt de ferro dúctil ou fofo DN - 250mm</v>
          </cell>
          <cell r="D123" t="str">
            <v>und  </v>
          </cell>
          <cell r="E123">
            <v>41.58</v>
          </cell>
        </row>
        <row r="124">
          <cell r="A124">
            <v>1125</v>
          </cell>
          <cell r="B124">
            <v>2007</v>
          </cell>
          <cell r="C124" t="str">
            <v>Instalação de junta Gibalt de ferro dúctil ou fofo DN - 300mm</v>
          </cell>
          <cell r="D124" t="str">
            <v>und  </v>
          </cell>
          <cell r="E124">
            <v>43.5</v>
          </cell>
        </row>
        <row r="125">
          <cell r="A125">
            <v>1126</v>
          </cell>
          <cell r="B125">
            <v>2007</v>
          </cell>
          <cell r="C125" t="str">
            <v>Instalação de junta Gibalt de ferro dúctil ou fofo DN - 350mm</v>
          </cell>
          <cell r="D125" t="str">
            <v>und  </v>
          </cell>
          <cell r="E125">
            <v>68.96</v>
          </cell>
        </row>
        <row r="126">
          <cell r="A126">
            <v>1127</v>
          </cell>
          <cell r="B126">
            <v>2007</v>
          </cell>
          <cell r="C126" t="str">
            <v>Instalação de junta Gibalt de ferro dúctil ou fofo DN - 400mm</v>
          </cell>
          <cell r="D126" t="str">
            <v>und  </v>
          </cell>
          <cell r="E126">
            <v>72.78</v>
          </cell>
        </row>
        <row r="127">
          <cell r="A127">
            <v>1128</v>
          </cell>
          <cell r="B127">
            <v>2007</v>
          </cell>
          <cell r="C127" t="str">
            <v>Instalação de junta Gibalt de ferro dúctil ou fofo DN - 500mm</v>
          </cell>
          <cell r="D127" t="str">
            <v>und  </v>
          </cell>
          <cell r="E127">
            <v>93.04</v>
          </cell>
        </row>
        <row r="128">
          <cell r="A128">
            <v>1129</v>
          </cell>
          <cell r="B128">
            <v>2007</v>
          </cell>
          <cell r="C128" t="str">
            <v>Instalação de junta Gibalt de ferro dúctil ou fofo DN - 600mm</v>
          </cell>
          <cell r="D128" t="str">
            <v>und  </v>
          </cell>
          <cell r="E128">
            <v>142.5</v>
          </cell>
        </row>
        <row r="129">
          <cell r="A129">
            <v>1130</v>
          </cell>
          <cell r="B129">
            <v>2007</v>
          </cell>
          <cell r="C129" t="str">
            <v>Instalação e montagem de bomba até 5cv, monofásica ou trifásica, 220 ou 380V.</v>
          </cell>
          <cell r="D129" t="str">
            <v>und  </v>
          </cell>
          <cell r="E129">
            <v>152.9</v>
          </cell>
        </row>
        <row r="130">
          <cell r="A130">
            <v>1131</v>
          </cell>
          <cell r="B130">
            <v>2007</v>
          </cell>
          <cell r="C130" t="str">
            <v>Instalação e montagem de bomba de 5cv até 10cv, monofásica ou trifásica, 220 ou 308V</v>
          </cell>
          <cell r="D130" t="str">
            <v>und  </v>
          </cell>
          <cell r="E130">
            <v>219.13</v>
          </cell>
        </row>
        <row r="131">
          <cell r="A131">
            <v>1132</v>
          </cell>
          <cell r="B131">
            <v>2007</v>
          </cell>
          <cell r="C131" t="str">
            <v>Instalação e montagem de bomba de 10cv até 50cv, monofásica ou trifásica, 220 ou 380V.</v>
          </cell>
          <cell r="D131" t="str">
            <v>und  </v>
          </cell>
          <cell r="E131">
            <v>399.07</v>
          </cell>
        </row>
        <row r="132">
          <cell r="A132">
            <v>1133</v>
          </cell>
          <cell r="B132">
            <v>2007</v>
          </cell>
          <cell r="C132" t="str">
            <v>Instalação e montagem de bomba de 50cv até 75cv, monofásica ou trifásica, 220 ou 380V.</v>
          </cell>
          <cell r="D132" t="str">
            <v>und  </v>
          </cell>
          <cell r="E132">
            <v>588.53</v>
          </cell>
        </row>
        <row r="133">
          <cell r="A133">
            <v>1134</v>
          </cell>
          <cell r="B133">
            <v>2007</v>
          </cell>
          <cell r="C133" t="str">
            <v>Instalação e montagem de bomba de 75cv até 100cv, trifásica - baixa tensão, 380V.</v>
          </cell>
          <cell r="D133" t="str">
            <v>und  </v>
          </cell>
          <cell r="E133">
            <v>774.19</v>
          </cell>
        </row>
        <row r="134">
          <cell r="A134">
            <v>1135</v>
          </cell>
          <cell r="B134">
            <v>2007</v>
          </cell>
          <cell r="C134" t="str">
            <v>Instalação e montagem de bomba de 100cv até 150cv, trifásica - baixa tensão, 380V.</v>
          </cell>
          <cell r="D134" t="str">
            <v>und  </v>
          </cell>
          <cell r="E134">
            <v>1192.99</v>
          </cell>
        </row>
        <row r="135">
          <cell r="A135">
            <v>1136</v>
          </cell>
          <cell r="B135">
            <v>2007</v>
          </cell>
          <cell r="C135" t="str">
            <v>Instalação e montagem de bomba de 150cv até 200cv, trifásica - baixa tensão, 380 ou 440V.</v>
          </cell>
          <cell r="D135" t="str">
            <v>und  </v>
          </cell>
          <cell r="E135">
            <v>1581.07</v>
          </cell>
        </row>
        <row r="136">
          <cell r="A136">
            <v>1137</v>
          </cell>
          <cell r="B136">
            <v>2007</v>
          </cell>
          <cell r="C136" t="str">
            <v>Instalação e montagem de bomba de 200cv até 250cv, trifásica - baixa tensão, 380 ou 440V.</v>
          </cell>
          <cell r="D136" t="str">
            <v>und  </v>
          </cell>
          <cell r="E136">
            <v>1789.41</v>
          </cell>
        </row>
        <row r="137">
          <cell r="A137">
            <v>1138</v>
          </cell>
          <cell r="B137">
            <v>2007</v>
          </cell>
          <cell r="C137" t="str">
            <v>Instalação e montagem de bomba de 250cv até 300cv, trifásica - baixa tensão, 380 ou 440V.</v>
          </cell>
          <cell r="D137" t="str">
            <v>und  </v>
          </cell>
          <cell r="E137">
            <v>2408.65</v>
          </cell>
        </row>
        <row r="138">
          <cell r="A138">
            <v>1139</v>
          </cell>
          <cell r="B138">
            <v>2007</v>
          </cell>
          <cell r="C138" t="str">
            <v>Instalação e montagem de bomba de 300cv até 350cv, trifásica - baixa tensão, 380 ou 440V.</v>
          </cell>
          <cell r="D138" t="str">
            <v>und  </v>
          </cell>
          <cell r="E138">
            <v>2862.88</v>
          </cell>
        </row>
        <row r="139">
          <cell r="A139">
            <v>1140</v>
          </cell>
          <cell r="B139">
            <v>2007</v>
          </cell>
          <cell r="C139" t="str">
            <v>Instalação e montagem de bomba de 350cv até 400cv, trifásica - baixa tensão, 380 ou 440V.</v>
          </cell>
          <cell r="D139" t="str">
            <v>und  </v>
          </cell>
          <cell r="E139">
            <v>3500.58</v>
          </cell>
        </row>
        <row r="140">
          <cell r="A140">
            <v>1141</v>
          </cell>
          <cell r="B140">
            <v>2007</v>
          </cell>
          <cell r="C140" t="str">
            <v>Instalação e montagem de bomba de 400cv até 450cv, trifásica - baixa ou média tensão de 380 ate 13800V.</v>
          </cell>
          <cell r="D140" t="str">
            <v>und  </v>
          </cell>
          <cell r="E140">
            <v>3976.71</v>
          </cell>
        </row>
        <row r="141">
          <cell r="A141">
            <v>1142</v>
          </cell>
          <cell r="B141">
            <v>2007</v>
          </cell>
          <cell r="C141" t="str">
            <v>Instalação e montagem de bomba de 450cv até 500cv, trifásica - baixa ou média tensão de 380 ate 13800V.</v>
          </cell>
          <cell r="D141" t="str">
            <v>und  </v>
          </cell>
          <cell r="E141">
            <v>4542.9</v>
          </cell>
        </row>
        <row r="142">
          <cell r="A142">
            <v>1143</v>
          </cell>
          <cell r="B142">
            <v>2007</v>
          </cell>
          <cell r="C142" t="str">
            <v>Instalação e montagem de bomba de 500cv até 550cv, trifásica - baixa ou média tensão de 380 ate 13800V.</v>
          </cell>
          <cell r="D142" t="str">
            <v>und  </v>
          </cell>
          <cell r="E142">
            <v>5247.05</v>
          </cell>
        </row>
        <row r="143">
          <cell r="A143">
            <v>1144</v>
          </cell>
          <cell r="B143">
            <v>2007</v>
          </cell>
          <cell r="C143" t="str">
            <v>Instalação e montagem de bomba de 550cv até 600cv, trifásica - baixa ou média tensão de 380 ate 13800V.</v>
          </cell>
          <cell r="D143" t="str">
            <v>und  </v>
          </cell>
          <cell r="E143">
            <v>6023.53</v>
          </cell>
        </row>
        <row r="144">
          <cell r="A144">
            <v>1145</v>
          </cell>
          <cell r="B144">
            <v>2007</v>
          </cell>
          <cell r="C144" t="str">
            <v>Instalação e montagem de bomba de 600cv até 700cv, trifásica - baixa ou média tensão de 440 ate 13800V.</v>
          </cell>
          <cell r="D144" t="str">
            <v>und  </v>
          </cell>
          <cell r="E144">
            <v>7504.24</v>
          </cell>
        </row>
        <row r="145">
          <cell r="A145">
            <v>1146</v>
          </cell>
          <cell r="B145">
            <v>2007</v>
          </cell>
          <cell r="C145" t="str">
            <v>Instalação e montagem de bomba de 700cv até 800cv, trifásica - baixa ou média tensão de 440 ate 13800V.</v>
          </cell>
          <cell r="D145" t="str">
            <v>und  </v>
          </cell>
          <cell r="E145">
            <v>8204.34</v>
          </cell>
        </row>
        <row r="146">
          <cell r="A146">
            <v>1147</v>
          </cell>
          <cell r="B146">
            <v>2007</v>
          </cell>
          <cell r="C146" t="str">
            <v>Instalação e montagem de bomba de 800cv até 900cv, trifásica - baixa ou média tensão de 440 ate 13800V.</v>
          </cell>
          <cell r="D146" t="str">
            <v>und  </v>
          </cell>
          <cell r="E146">
            <v>9595.53</v>
          </cell>
        </row>
        <row r="147">
          <cell r="A147">
            <v>1148</v>
          </cell>
          <cell r="B147">
            <v>2007</v>
          </cell>
          <cell r="C147" t="str">
            <v>Instalação e montagem de bomba de 900cv até 1000cv, trifásica - baixa ou média tensão de 440 ate 13800V.</v>
          </cell>
          <cell r="D147" t="str">
            <v>und  </v>
          </cell>
          <cell r="E147">
            <v>11129.32</v>
          </cell>
        </row>
        <row r="148">
          <cell r="A148">
            <v>1149</v>
          </cell>
          <cell r="B148">
            <v>2007</v>
          </cell>
          <cell r="C148" t="str">
            <v>Instalação e montagem de bomba de 1000cv até 1350cv, trifásica - baixa ou média tensão de 440 ate 13800V.</v>
          </cell>
          <cell r="D148" t="str">
            <v>und  </v>
          </cell>
          <cell r="E148">
            <v>12787.85</v>
          </cell>
        </row>
        <row r="149">
          <cell r="A149">
            <v>1150</v>
          </cell>
          <cell r="B149">
            <v>2007</v>
          </cell>
          <cell r="C149" t="str">
            <v>Instalação e montagem de bomba de 1350cv até 1700cv, trifásica - baixa ou média tensão de 440 ate 13800V.</v>
          </cell>
          <cell r="D149" t="str">
            <v>und  </v>
          </cell>
          <cell r="E149">
            <v>14869.21</v>
          </cell>
        </row>
        <row r="150">
          <cell r="A150">
            <v>1151</v>
          </cell>
          <cell r="B150">
            <v>2007</v>
          </cell>
          <cell r="C150" t="str">
            <v>Instalação e montagem de bomba de 1700cv até 2000cv, trifásica - baixa ou média tensão de 440 ate 13800V.</v>
          </cell>
          <cell r="D150" t="str">
            <v>und  </v>
          </cell>
          <cell r="E150">
            <v>17592.61</v>
          </cell>
        </row>
        <row r="151">
          <cell r="A151">
            <v>1152</v>
          </cell>
          <cell r="B151">
            <v>2007</v>
          </cell>
          <cell r="C151" t="str">
            <v>Montagem de talha até 1 ton</v>
          </cell>
          <cell r="D151" t="str">
            <v>und  </v>
          </cell>
          <cell r="E151">
            <v>219.82</v>
          </cell>
        </row>
        <row r="152">
          <cell r="A152">
            <v>1153</v>
          </cell>
          <cell r="B152">
            <v>2007</v>
          </cell>
          <cell r="C152" t="str">
            <v>Montagem de talha de 1 até 3 ton</v>
          </cell>
          <cell r="D152" t="str">
            <v>und  </v>
          </cell>
          <cell r="E152">
            <v>259.89</v>
          </cell>
        </row>
        <row r="153">
          <cell r="A153">
            <v>1154</v>
          </cell>
          <cell r="B153">
            <v>2007</v>
          </cell>
          <cell r="C153" t="str">
            <v>Montagem de monovia de 5m até 3 ton</v>
          </cell>
          <cell r="D153" t="str">
            <v>und  </v>
          </cell>
          <cell r="E153">
            <v>467.51</v>
          </cell>
        </row>
        <row r="154">
          <cell r="A154">
            <v>1155</v>
          </cell>
          <cell r="B154">
            <v>2007</v>
          </cell>
          <cell r="C154" t="str">
            <v>Montagem de monovia de 10m até 3 ton</v>
          </cell>
          <cell r="D154" t="str">
            <v>und  </v>
          </cell>
          <cell r="E154">
            <v>580.02</v>
          </cell>
        </row>
        <row r="155">
          <cell r="A155">
            <v>1156</v>
          </cell>
          <cell r="B155">
            <v>2007</v>
          </cell>
          <cell r="C155" t="str">
            <v>Montagem de Ponte rolante de 10m com monovia de 5m até 3 ton</v>
          </cell>
          <cell r="D155" t="str">
            <v>und  </v>
          </cell>
          <cell r="E155">
            <v>1120.11</v>
          </cell>
        </row>
        <row r="156">
          <cell r="A156">
            <v>1157</v>
          </cell>
          <cell r="B156">
            <v>2007</v>
          </cell>
          <cell r="C156" t="str">
            <v>Montagem de Ponte rolante de 20m com monovia de 5m até 3 ton</v>
          </cell>
          <cell r="D156" t="str">
            <v>und  </v>
          </cell>
          <cell r="E156">
            <v>1286.17</v>
          </cell>
        </row>
        <row r="157">
          <cell r="A157">
            <v>1158</v>
          </cell>
          <cell r="B157">
            <v>2007</v>
          </cell>
          <cell r="C157" t="str">
            <v>Instalação de flutuante em PRFV para tubos até 250mm</v>
          </cell>
          <cell r="D157" t="str">
            <v>und  </v>
          </cell>
          <cell r="E157">
            <v>694.97</v>
          </cell>
        </row>
        <row r="158">
          <cell r="A158">
            <v>1159</v>
          </cell>
          <cell r="B158">
            <v>2007</v>
          </cell>
          <cell r="C158" t="str">
            <v>Instalação de flutuante em PRFV para tubos de 250 ate 400mm</v>
          </cell>
          <cell r="D158" t="str">
            <v>und  </v>
          </cell>
          <cell r="E158">
            <v>741.79</v>
          </cell>
        </row>
        <row r="159">
          <cell r="A159">
            <v>1160</v>
          </cell>
          <cell r="B159">
            <v>2007</v>
          </cell>
          <cell r="C159" t="str">
            <v>Instalação de flutuante em PRFV (h=0,42m x 1,58m x 1,08m) para carga até 150kg s/ trânsito de pessoas</v>
          </cell>
          <cell r="D159" t="str">
            <v>und  </v>
          </cell>
          <cell r="E159">
            <v>770.78</v>
          </cell>
        </row>
        <row r="160">
          <cell r="A160">
            <v>1161</v>
          </cell>
          <cell r="B160">
            <v>2007</v>
          </cell>
          <cell r="C160" t="str">
            <v>Instalação de flutuante em PRFV (h=0,60m x 2m x 2m) para carga até 200kg s/ trânsito de pessoas</v>
          </cell>
          <cell r="D160" t="str">
            <v>und  </v>
          </cell>
          <cell r="E160">
            <v>905.18</v>
          </cell>
        </row>
        <row r="161">
          <cell r="A161">
            <v>1162</v>
          </cell>
          <cell r="B161">
            <v>2007</v>
          </cell>
          <cell r="C161" t="str">
            <v>Instalação de flutuante em PRFV (h=0,60m x 3m x 2m) para carga até 200kg c/ trânsito de pessoas</v>
          </cell>
          <cell r="D161" t="str">
            <v>und  </v>
          </cell>
          <cell r="E161">
            <v>938.62</v>
          </cell>
        </row>
        <row r="162">
          <cell r="A162">
            <v>1163</v>
          </cell>
          <cell r="B162">
            <v>2007</v>
          </cell>
          <cell r="C162" t="str">
            <v>Instalação de flutuante em PRFV (h=0,60m x 3m x 3m) para carga até 500kg c/ trânsito de pessoas</v>
          </cell>
          <cell r="D162" t="str">
            <v>und  </v>
          </cell>
          <cell r="E162">
            <v>972.07</v>
          </cell>
        </row>
        <row r="163">
          <cell r="A163">
            <v>1164</v>
          </cell>
          <cell r="B163">
            <v>2007</v>
          </cell>
          <cell r="C163" t="str">
            <v>Instalação de flutuante em PRFV (h=0,60m x 4m x 3m) para carga até 1.000kg c/ trânsito de pessoas</v>
          </cell>
          <cell r="D163" t="str">
            <v>und  </v>
          </cell>
          <cell r="E163">
            <v>1106.47</v>
          </cell>
        </row>
        <row r="164">
          <cell r="A164">
            <v>1165</v>
          </cell>
          <cell r="B164">
            <v>2007</v>
          </cell>
          <cell r="C164" t="str">
            <v>Instalação de flutuante em PRFV (h=0,60m x 5m x 4m) para carga até 5.000kg c/ trânsito de pessoas</v>
          </cell>
          <cell r="D164" t="str">
            <v>und  </v>
          </cell>
          <cell r="E164">
            <v>1124.93</v>
          </cell>
        </row>
        <row r="165">
          <cell r="A165">
            <v>1166</v>
          </cell>
          <cell r="B165">
            <v>2007</v>
          </cell>
          <cell r="C165" t="str">
            <v>Instalação de flutuante em PRFV (h=0,60m x 7m x 6m) para carga até 10.000kg c/ trânsito de pessoas</v>
          </cell>
          <cell r="D165" t="str">
            <v>und  </v>
          </cell>
          <cell r="E165">
            <v>1138.93</v>
          </cell>
        </row>
        <row r="166">
          <cell r="A166">
            <v>1167</v>
          </cell>
          <cell r="B166">
            <v>2007</v>
          </cell>
          <cell r="C166" t="str">
            <v>Instalação de flutuante em PRFV (h=1,20m x 5m x 4m) para carga até 10.000kg c/ trânsito de pessoas</v>
          </cell>
          <cell r="D166" t="str">
            <v>und  </v>
          </cell>
          <cell r="E166">
            <v>1157.39</v>
          </cell>
        </row>
        <row r="167">
          <cell r="A167">
            <v>1168</v>
          </cell>
          <cell r="B167">
            <v>2007</v>
          </cell>
          <cell r="C167" t="str">
            <v>Instalação de flutuante em PRFV (h=0,60m x 9m x 8m) para carga até 15.000kg c/ trânsito de pessoas</v>
          </cell>
          <cell r="D167" t="str">
            <v>und  </v>
          </cell>
          <cell r="E167">
            <v>1291.79</v>
          </cell>
        </row>
        <row r="168">
          <cell r="A168">
            <v>1169</v>
          </cell>
          <cell r="B168">
            <v>2007</v>
          </cell>
          <cell r="C168" t="str">
            <v>Instalação de flutuante em PRFV (h=1,20m x 7m x 6m) para carga até 15.000kg c/ trânsito de pessoas</v>
          </cell>
          <cell r="D168" t="str">
            <v>und  </v>
          </cell>
          <cell r="E168">
            <v>1192.04</v>
          </cell>
        </row>
        <row r="169">
          <cell r="A169">
            <v>1170</v>
          </cell>
          <cell r="B169">
            <v>2007</v>
          </cell>
          <cell r="C169" t="str">
            <v>Instalação de flutuante em PRFV (h=0,60m x 10m x 9m) para carga até 20.000kg c/ trânsito de pessoas</v>
          </cell>
          <cell r="D169" t="str">
            <v>und  </v>
          </cell>
          <cell r="E169">
            <v>1368.23</v>
          </cell>
        </row>
        <row r="170">
          <cell r="A170">
            <v>1171</v>
          </cell>
          <cell r="B170">
            <v>2007</v>
          </cell>
          <cell r="C170" t="str">
            <v>Instalação de flutuante em PRFV (h=1,20m x 9m x 8m) para carga até 20.000kg c/ trânsito de pessoas</v>
          </cell>
          <cell r="D170" t="str">
            <v>und  </v>
          </cell>
          <cell r="E170">
            <v>1310.26</v>
          </cell>
        </row>
        <row r="171">
          <cell r="A171">
            <v>1172</v>
          </cell>
          <cell r="B171">
            <v>2007</v>
          </cell>
          <cell r="C171" t="str">
            <v>Transporte local complementar (DMT &gt; 5,0 km) de tubulação de aço ou ferro dúctil ou fofo</v>
          </cell>
          <cell r="D171" t="str">
            <v>t/km  </v>
          </cell>
          <cell r="E171">
            <v>0.92</v>
          </cell>
        </row>
        <row r="172">
          <cell r="A172">
            <v>1173</v>
          </cell>
          <cell r="B172">
            <v>2007</v>
          </cell>
          <cell r="C172" t="str">
            <v>Transporte local complementar (DMT &gt; 5,0 km) de tubulação de PVC ou RPVC ou PRFV</v>
          </cell>
          <cell r="D172" t="str">
            <v>t/km  </v>
          </cell>
          <cell r="E172">
            <v>1.05</v>
          </cell>
        </row>
        <row r="173">
          <cell r="A173">
            <v>1174</v>
          </cell>
          <cell r="B173">
            <v>2007</v>
          </cell>
          <cell r="C173" t="str">
            <v>Montagem e instalação de comporta com sentido único de fluxo em ferro dúctil ou fofo DN= 200mm</v>
          </cell>
          <cell r="D173" t="str">
            <v>und  </v>
          </cell>
          <cell r="E173">
            <v>35.68</v>
          </cell>
        </row>
        <row r="174">
          <cell r="A174">
            <v>1175</v>
          </cell>
          <cell r="B174">
            <v>2007</v>
          </cell>
          <cell r="C174" t="str">
            <v>Montagem e instalação de comporta com sentido único de fluxo em ferro dúctil ou fofo DN= 300mm</v>
          </cell>
          <cell r="D174" t="str">
            <v>und  </v>
          </cell>
          <cell r="E174">
            <v>47.15</v>
          </cell>
        </row>
        <row r="175">
          <cell r="A175">
            <v>1176</v>
          </cell>
          <cell r="B175">
            <v>2007</v>
          </cell>
          <cell r="C175" t="str">
            <v>Montagem e instalação de comporta com sentido único de fluxo em ferro dúctil ou fofo DN= 400mm</v>
          </cell>
          <cell r="D175" t="str">
            <v>und  </v>
          </cell>
          <cell r="E175">
            <v>166.44</v>
          </cell>
        </row>
        <row r="176">
          <cell r="A176">
            <v>1177</v>
          </cell>
          <cell r="B176">
            <v>2007</v>
          </cell>
          <cell r="C176" t="str">
            <v>Montagem e instalação de comporta com sentido único de fluxo em ferro dúctil ou fofo DN= 500mm</v>
          </cell>
          <cell r="D176" t="str">
            <v>und  </v>
          </cell>
          <cell r="E176">
            <v>235.73</v>
          </cell>
        </row>
        <row r="177">
          <cell r="A177">
            <v>1178</v>
          </cell>
          <cell r="B177">
            <v>2007</v>
          </cell>
          <cell r="C177" t="str">
            <v>Montagem e instalação de comporta com sentido único de fluxo em ferro dúctil ou fofo DN= 600mm</v>
          </cell>
          <cell r="D177" t="str">
            <v>und  </v>
          </cell>
          <cell r="E177">
            <v>284.05</v>
          </cell>
        </row>
        <row r="178">
          <cell r="A178">
            <v>1179</v>
          </cell>
          <cell r="B178">
            <v>2007</v>
          </cell>
          <cell r="C178" t="str">
            <v>Montagem e instalação de comporta com sentido único de fluxo em ferro dúctil ou fofo DN= 700mm</v>
          </cell>
          <cell r="D178" t="str">
            <v>und  </v>
          </cell>
          <cell r="E178">
            <v>315.4</v>
          </cell>
        </row>
        <row r="179">
          <cell r="A179">
            <v>1180</v>
          </cell>
          <cell r="B179">
            <v>2007</v>
          </cell>
          <cell r="C179" t="str">
            <v>Montagem e instalação de comporta com sentido único de fluxo em ferro dúctil ou fofo DN= 800mm</v>
          </cell>
          <cell r="D179" t="str">
            <v>und  </v>
          </cell>
          <cell r="E179">
            <v>887.01</v>
          </cell>
        </row>
        <row r="180">
          <cell r="A180">
            <v>1181</v>
          </cell>
          <cell r="B180">
            <v>2007</v>
          </cell>
          <cell r="C180" t="str">
            <v>Montagem e instalação de comporta com sentido único de fluxo em ferro dúctil ou fofo DN= 900mm</v>
          </cell>
          <cell r="D180" t="str">
            <v>und  </v>
          </cell>
          <cell r="E180">
            <v>1016.83</v>
          </cell>
        </row>
        <row r="181">
          <cell r="A181">
            <v>1182</v>
          </cell>
          <cell r="B181">
            <v>2007</v>
          </cell>
          <cell r="C181" t="str">
            <v>Montagem e instalação de comporta com sentido único de fluxo em ferro dúctil ou fofo DN= 1000mm</v>
          </cell>
          <cell r="D181" t="str">
            <v>und  </v>
          </cell>
          <cell r="E181">
            <v>1181.44</v>
          </cell>
        </row>
        <row r="182">
          <cell r="A182">
            <v>1183</v>
          </cell>
          <cell r="B182">
            <v>2007</v>
          </cell>
          <cell r="C182" t="str">
            <v>Montagem e instalação de comporta com sentido único de fluxo em ferro dúctil ou fofo DN= 1200mm</v>
          </cell>
          <cell r="D182" t="str">
            <v>und  </v>
          </cell>
          <cell r="E182">
            <v>1422.11</v>
          </cell>
        </row>
        <row r="183">
          <cell r="A183">
            <v>1184</v>
          </cell>
          <cell r="B183">
            <v>2007</v>
          </cell>
          <cell r="C183" t="str">
            <v>Montagem e instalação de comporta com sentido único de fluxo em ferro dúctil ou fofo DN= 1300mm</v>
          </cell>
          <cell r="D183" t="str">
            <v>und  </v>
          </cell>
          <cell r="E183">
            <v>1455.06</v>
          </cell>
        </row>
        <row r="184">
          <cell r="A184">
            <v>1185</v>
          </cell>
          <cell r="B184">
            <v>2007</v>
          </cell>
          <cell r="C184" t="str">
            <v>Montagem e instalação de comporta com sentido duplo de fluxo em ferro dúctil ou fofo DN= 200mm</v>
          </cell>
          <cell r="D184" t="str">
            <v>und  </v>
          </cell>
          <cell r="E184">
            <v>33.1</v>
          </cell>
        </row>
        <row r="185">
          <cell r="A185">
            <v>1186</v>
          </cell>
          <cell r="B185">
            <v>2007</v>
          </cell>
          <cell r="C185" t="str">
            <v>Montagem e instalação de comporta com sentido duplo de fluxo em ferro dúctil ou fofo DN= 300mm</v>
          </cell>
          <cell r="D185" t="str">
            <v>und  </v>
          </cell>
          <cell r="E185">
            <v>43.65</v>
          </cell>
        </row>
        <row r="186">
          <cell r="A186">
            <v>1187</v>
          </cell>
          <cell r="B186">
            <v>2007</v>
          </cell>
          <cell r="C186" t="str">
            <v>Montagem e instalação de comporta com sentido duplo de fluxo em ferro dúctil ou fofo DN= 400mm</v>
          </cell>
          <cell r="D186" t="str">
            <v>und  </v>
          </cell>
          <cell r="E186">
            <v>122.09</v>
          </cell>
        </row>
        <row r="187">
          <cell r="A187">
            <v>1188</v>
          </cell>
          <cell r="B187">
            <v>2007</v>
          </cell>
          <cell r="C187" t="str">
            <v>Montagem e instalação de comporta com sentido duplo de fluxo em ferro dúctil ou fofo DN= 500mm</v>
          </cell>
          <cell r="D187" t="str">
            <v>und  </v>
          </cell>
          <cell r="E187">
            <v>209.87</v>
          </cell>
        </row>
        <row r="188">
          <cell r="A188">
            <v>1189</v>
          </cell>
          <cell r="B188">
            <v>2007</v>
          </cell>
          <cell r="C188" t="str">
            <v>Montagem e instalação de comporta com sentido duplo de fluxo em ferro dúctil ou fofo DN= 600mm</v>
          </cell>
          <cell r="D188" t="str">
            <v>und  </v>
          </cell>
          <cell r="E188">
            <v>258.81</v>
          </cell>
        </row>
        <row r="189">
          <cell r="A189">
            <v>1190</v>
          </cell>
          <cell r="B189">
            <v>2007</v>
          </cell>
          <cell r="C189" t="str">
            <v>Montagem e instalação de comporta com sentido duplo de fluxo em ferro dúctil ou fofo DN= 700mm</v>
          </cell>
          <cell r="D189" t="str">
            <v>und  </v>
          </cell>
          <cell r="E189">
            <v>340.63</v>
          </cell>
        </row>
        <row r="190">
          <cell r="A190">
            <v>1191</v>
          </cell>
          <cell r="B190">
            <v>2007</v>
          </cell>
          <cell r="C190" t="str">
            <v>Montagem e instalação de comporta com sentido duplo de fluxo em ferro dúctil ou fofo DN= 800mm</v>
          </cell>
          <cell r="D190" t="str">
            <v>und  </v>
          </cell>
          <cell r="E190">
            <v>795.1</v>
          </cell>
        </row>
        <row r="191">
          <cell r="A191">
            <v>1192</v>
          </cell>
          <cell r="B191">
            <v>2007</v>
          </cell>
          <cell r="C191" t="str">
            <v>Montagem e instalação de comporta com sentido duplo de fluxo em ferro dúctil ou fofo DN= 900mm</v>
          </cell>
          <cell r="D191" t="str">
            <v>und  </v>
          </cell>
          <cell r="E191">
            <v>889.53</v>
          </cell>
        </row>
        <row r="192">
          <cell r="A192">
            <v>1193</v>
          </cell>
          <cell r="B192">
            <v>2007</v>
          </cell>
          <cell r="C192" t="str">
            <v>Montagem e instalação de comporta com sentido duplo de fluxo em ferro dúctil ou fofo DN= 1000mm</v>
          </cell>
          <cell r="D192" t="str">
            <v>und  </v>
          </cell>
          <cell r="E192">
            <v>1115.98</v>
          </cell>
        </row>
        <row r="193">
          <cell r="A193">
            <v>1194</v>
          </cell>
          <cell r="B193">
            <v>2007</v>
          </cell>
          <cell r="C193" t="str">
            <v>Montagem e instalação de comporta com sentido duplo de fluxo em ferro dúctil ou fofo DN= 1200mm</v>
          </cell>
          <cell r="D193" t="str">
            <v>und  </v>
          </cell>
          <cell r="E193">
            <v>1186.13</v>
          </cell>
        </row>
        <row r="194">
          <cell r="A194">
            <v>1195</v>
          </cell>
          <cell r="B194">
            <v>2007</v>
          </cell>
          <cell r="C194" t="str">
            <v>Montagem e instalação de comporta com sentido duplo de fluxo em ferro dúctil ou fofo DN= 1400mm</v>
          </cell>
          <cell r="D194" t="str">
            <v>und  </v>
          </cell>
          <cell r="E194">
            <v>1295.9</v>
          </cell>
        </row>
        <row r="195">
          <cell r="A195">
            <v>1196</v>
          </cell>
          <cell r="B195">
            <v>2007</v>
          </cell>
          <cell r="C195" t="str">
            <v>Montagem e instalação de comporta com sentido duplo de fluxo em ferro dúctil ou fofo DN= 1500mm</v>
          </cell>
          <cell r="D195" t="str">
            <v>und  </v>
          </cell>
          <cell r="E195">
            <v>1343.24</v>
          </cell>
        </row>
        <row r="196">
          <cell r="A196">
            <v>1197</v>
          </cell>
          <cell r="B196">
            <v>2007</v>
          </cell>
          <cell r="C196" t="str">
            <v>Montagem e instalação de comporta com sentido duplo de fluxo em ferro dúctil ou fofo DN= 1800mm</v>
          </cell>
          <cell r="D196" t="str">
            <v>und  </v>
          </cell>
          <cell r="E196">
            <v>1761.63</v>
          </cell>
        </row>
        <row r="197">
          <cell r="A197">
            <v>1198</v>
          </cell>
          <cell r="B197">
            <v>2007</v>
          </cell>
          <cell r="C197" t="str">
            <v>Montagem e instalação de comporta com sentido duplo de fluxo em ferro dúctil ou fofo DN= 2500mm</v>
          </cell>
          <cell r="D197" t="str">
            <v>und  </v>
          </cell>
          <cell r="E197">
            <v>1840.15</v>
          </cell>
        </row>
        <row r="198">
          <cell r="A198">
            <v>2001</v>
          </cell>
          <cell r="B198">
            <v>2007</v>
          </cell>
          <cell r="C198" t="str">
            <v>Locação da obra com gabaritos de madeira</v>
          </cell>
          <cell r="D198" t="str">
            <v>m2  </v>
          </cell>
          <cell r="E198">
            <v>4.32</v>
          </cell>
        </row>
        <row r="199">
          <cell r="A199">
            <v>2002</v>
          </cell>
          <cell r="B199">
            <v>2007</v>
          </cell>
          <cell r="C199" t="str">
            <v>Locação topografica da obra</v>
          </cell>
          <cell r="D199" t="str">
            <v>m2  </v>
          </cell>
          <cell r="E199">
            <v>1.11</v>
          </cell>
        </row>
        <row r="200">
          <cell r="A200">
            <v>2003</v>
          </cell>
          <cell r="B200">
            <v>2007</v>
          </cell>
          <cell r="C200" t="str">
            <v>Alvenaria de fundação em pedra argamassada, cimento e areia 1:4</v>
          </cell>
          <cell r="D200" t="str">
            <v>m³ </v>
          </cell>
          <cell r="E200">
            <v>168.32</v>
          </cell>
        </row>
        <row r="201">
          <cell r="A201">
            <v>2004</v>
          </cell>
          <cell r="B201">
            <v>2007</v>
          </cell>
          <cell r="C201" t="str">
            <v>Alvenaria de elevação em pedra argamassada, cimento e areia 1:4</v>
          </cell>
          <cell r="D201" t="str">
            <v>m³ </v>
          </cell>
          <cell r="E201">
            <v>194.46</v>
          </cell>
        </row>
        <row r="202">
          <cell r="A202">
            <v>2005</v>
          </cell>
          <cell r="B202">
            <v>2007</v>
          </cell>
          <cell r="C202" t="str">
            <v>Alvenaria de fundação em tijolo comum com argamassa de cimento e areia no traço 1:4</v>
          </cell>
          <cell r="D202" t="str">
            <v>m³ </v>
          </cell>
          <cell r="E202">
            <v>214.34</v>
          </cell>
        </row>
        <row r="203">
          <cell r="A203">
            <v>2006</v>
          </cell>
          <cell r="B203">
            <v>2007</v>
          </cell>
          <cell r="C203" t="str">
            <v>Alvenaria de elevação, tijolos comuns, a espelho, argamassa mista a base de cal hidratada</v>
          </cell>
          <cell r="D203" t="str">
            <v>m2  </v>
          </cell>
          <cell r="E203">
            <v>17.97</v>
          </cell>
        </row>
        <row r="204">
          <cell r="A204">
            <v>2007</v>
          </cell>
          <cell r="B204">
            <v>2007</v>
          </cell>
          <cell r="C204" t="str">
            <v>Alvenaria de elevação, tijolos comuns, a chato, argamassa mista a base de cal hidratada</v>
          </cell>
          <cell r="D204" t="str">
            <v>m2  </v>
          </cell>
          <cell r="E204">
            <v>33.51</v>
          </cell>
        </row>
        <row r="205">
          <cell r="A205">
            <v>2008</v>
          </cell>
          <cell r="B205">
            <v>2007</v>
          </cell>
          <cell r="C205" t="str">
            <v>Alvenaria de elevação, tijolos comuns, um tijolo, argamassa mista a base de cal hidratada</v>
          </cell>
          <cell r="D205" t="str">
            <v>m2  </v>
          </cell>
          <cell r="E205">
            <v>62.47</v>
          </cell>
        </row>
        <row r="206">
          <cell r="A206">
            <v>2009</v>
          </cell>
          <cell r="B206">
            <v>2007</v>
          </cell>
          <cell r="C206" t="str">
            <v>Alvenaria de elevação, tijolos comuns, um tijolo, argamassa de cimento e areia, traço 1:5</v>
          </cell>
          <cell r="D206" t="str">
            <v>m2  </v>
          </cell>
          <cell r="E206">
            <v>58.27</v>
          </cell>
        </row>
        <row r="207">
          <cell r="A207">
            <v>2010</v>
          </cell>
          <cell r="B207">
            <v>2007</v>
          </cell>
          <cell r="C207" t="str">
            <v>Alvenaria de elevação, tijolos comuns, um tijolo e meio, argamassa mista a base de cal hidratada</v>
          </cell>
          <cell r="D207" t="str">
            <v>m2  </v>
          </cell>
          <cell r="E207">
            <v>82.48</v>
          </cell>
        </row>
        <row r="208">
          <cell r="A208">
            <v>2011</v>
          </cell>
          <cell r="B208">
            <v>2007</v>
          </cell>
          <cell r="C208" t="str">
            <v>Alvenaria de elevação, tijolos comuns, um tijolo e meio, argamassa de cimento e areia, traço 1:5</v>
          </cell>
          <cell r="D208" t="str">
            <v>m2  </v>
          </cell>
          <cell r="E208">
            <v>76.79</v>
          </cell>
        </row>
        <row r="209">
          <cell r="A209">
            <v>2012</v>
          </cell>
          <cell r="B209">
            <v>2007</v>
          </cell>
          <cell r="C209" t="str">
            <v>Alvenaria de elevação, tijolos cerâmicos furados, espes. de 10cm, argamassa mista a base de cal hidratada</v>
          </cell>
          <cell r="D209" t="str">
            <v>m2  </v>
          </cell>
          <cell r="E209">
            <v>18.54</v>
          </cell>
        </row>
        <row r="210">
          <cell r="A210">
            <v>2013</v>
          </cell>
          <cell r="B210">
            <v>2007</v>
          </cell>
          <cell r="C210" t="str">
            <v>Alvenaria de elevação, tijolos cerâmicos furados, espes. de 10cm, argamassa de cimento e areia, traço 1:5</v>
          </cell>
          <cell r="D210" t="str">
            <v>m2  </v>
          </cell>
          <cell r="E210">
            <v>17.81</v>
          </cell>
        </row>
        <row r="211">
          <cell r="A211">
            <v>2014</v>
          </cell>
          <cell r="B211">
            <v>2007</v>
          </cell>
          <cell r="C211" t="str">
            <v>Alvenaria de elevação, tijolos cerâmicos furados, espes. de 20cm, argamassa mista a base de cal hidratada</v>
          </cell>
          <cell r="D211" t="str">
            <v>m2  </v>
          </cell>
          <cell r="E211">
            <v>33.25</v>
          </cell>
        </row>
        <row r="212">
          <cell r="A212">
            <v>2015</v>
          </cell>
          <cell r="B212">
            <v>2007</v>
          </cell>
          <cell r="C212" t="str">
            <v>Alvenaria de elevação, tijolos cerâmicos furados, espes. de 20cm, argamassa de cimento e areia, traço 1:5</v>
          </cell>
          <cell r="D212" t="str">
            <v>m2  </v>
          </cell>
          <cell r="E212">
            <v>31.19</v>
          </cell>
        </row>
        <row r="213">
          <cell r="A213">
            <v>2016</v>
          </cell>
          <cell r="B213">
            <v>2007</v>
          </cell>
          <cell r="C213" t="str">
            <v>Alvenaria de elevação, em blocos de concreto celular, esp. de 8cm, argamassa mista a base de cal hidratada.</v>
          </cell>
          <cell r="D213" t="str">
            <v>m2  </v>
          </cell>
          <cell r="E213">
            <v>27.49</v>
          </cell>
        </row>
        <row r="214">
          <cell r="A214">
            <v>2017</v>
          </cell>
          <cell r="B214">
            <v>2007</v>
          </cell>
          <cell r="C214" t="str">
            <v>Alvenaria de elevação, em blocos de concreto celular, esp. de 10cm, argamassa mista a base de cal hidratada c/junta de 10mm, tipo aparente.</v>
          </cell>
          <cell r="D214" t="str">
            <v>m2  </v>
          </cell>
          <cell r="E214">
            <v>35.52</v>
          </cell>
        </row>
        <row r="215">
          <cell r="A215">
            <v>2018</v>
          </cell>
          <cell r="B215">
            <v>2007</v>
          </cell>
          <cell r="C215" t="str">
            <v>Alvenaria de elevação, com tijolos tipo aparente, a chato, com argamassa de cimento e areia, traço 1:4, tipo facetada com juntas secas</v>
          </cell>
          <cell r="D215" t="str">
            <v>m2  </v>
          </cell>
          <cell r="E215">
            <v>40.18</v>
          </cell>
        </row>
        <row r="216">
          <cell r="A216">
            <v>2019</v>
          </cell>
          <cell r="B216">
            <v>2007</v>
          </cell>
          <cell r="C216" t="str">
            <v>Alvenaria de elevação, de pedra decorativa, com argamassa de cimento e areia, traço 1:4</v>
          </cell>
          <cell r="D216" t="str">
            <v>m2  </v>
          </cell>
          <cell r="E216">
            <v>38.14</v>
          </cell>
        </row>
        <row r="217">
          <cell r="A217">
            <v>2020</v>
          </cell>
          <cell r="B217">
            <v>2007</v>
          </cell>
          <cell r="C217" t="str">
            <v>Estrutura de madeira vão de 3 a 7m para telhas cerâmicas</v>
          </cell>
          <cell r="D217" t="str">
            <v>m2  </v>
          </cell>
          <cell r="E217">
            <v>52.38</v>
          </cell>
        </row>
        <row r="218">
          <cell r="A218">
            <v>2021</v>
          </cell>
          <cell r="B218">
            <v>2007</v>
          </cell>
          <cell r="C218" t="str">
            <v>Estrutura de madeira vão de 7 a 10m para telhas cerâmicas</v>
          </cell>
          <cell r="D218" t="str">
            <v>m2  </v>
          </cell>
          <cell r="E218">
            <v>57.31</v>
          </cell>
        </row>
        <row r="219">
          <cell r="A219">
            <v>2022</v>
          </cell>
          <cell r="B219">
            <v>2007</v>
          </cell>
          <cell r="C219" t="str">
            <v>Estrutura de madeira vão de 10m para telhas onduladas de fibrocimento, alumínio ou plástico</v>
          </cell>
          <cell r="D219" t="str">
            <v>m2  </v>
          </cell>
          <cell r="E219">
            <v>38.93</v>
          </cell>
        </row>
        <row r="220">
          <cell r="A220">
            <v>2023</v>
          </cell>
          <cell r="B220">
            <v>2007</v>
          </cell>
          <cell r="C220" t="str">
            <v>Estrutura de madeira vão de 15m para telhas onduladas de fibrocimento, alumínio ou plástico</v>
          </cell>
          <cell r="D220" t="str">
            <v>m2  </v>
          </cell>
          <cell r="E220">
            <v>45.86</v>
          </cell>
        </row>
        <row r="221">
          <cell r="A221">
            <v>2024</v>
          </cell>
          <cell r="B221">
            <v>2007</v>
          </cell>
          <cell r="C221" t="str">
            <v>Estrutura de madeira vão de 20m para telhas onduladas de fibrocimento, alumínio ou plástico</v>
          </cell>
          <cell r="D221" t="str">
            <v>m2  </v>
          </cell>
          <cell r="E221">
            <v>55.31</v>
          </cell>
        </row>
        <row r="222">
          <cell r="A222">
            <v>2025</v>
          </cell>
          <cell r="B222">
            <v>2007</v>
          </cell>
          <cell r="C222" t="str">
            <v>Estrutura de alumínio em arco vão 20m</v>
          </cell>
          <cell r="D222" t="str">
            <v>m2  </v>
          </cell>
          <cell r="E222">
            <v>79.43</v>
          </cell>
        </row>
        <row r="223">
          <cell r="A223">
            <v>2026</v>
          </cell>
          <cell r="B223">
            <v>2007</v>
          </cell>
          <cell r="C223" t="str">
            <v>Estrutura de aço em arco vão 20m</v>
          </cell>
          <cell r="D223" t="str">
            <v>m2  </v>
          </cell>
          <cell r="E223">
            <v>130.87</v>
          </cell>
        </row>
        <row r="224">
          <cell r="A224">
            <v>2027</v>
          </cell>
          <cell r="B224">
            <v>2007</v>
          </cell>
          <cell r="C224" t="str">
            <v>Cobertura com telhas cerâmicas tipo francesa ou marselhesa</v>
          </cell>
          <cell r="D224" t="str">
            <v>m2  </v>
          </cell>
          <cell r="E224">
            <v>19.41</v>
          </cell>
        </row>
        <row r="225">
          <cell r="A225">
            <v>2028</v>
          </cell>
          <cell r="B225">
            <v>2007</v>
          </cell>
          <cell r="C225" t="str">
            <v>Cobertura com telhas cerâmicas tipo paulista ou colonial</v>
          </cell>
          <cell r="D225" t="str">
            <v>m2  </v>
          </cell>
          <cell r="E225">
            <v>32.47</v>
          </cell>
        </row>
        <row r="226">
          <cell r="A226">
            <v>2029</v>
          </cell>
          <cell r="B226">
            <v>2007</v>
          </cell>
          <cell r="C226" t="str">
            <v>Cobertura com telha fibrocimento perfil ondulado espessura de 5,6 ou 8mm</v>
          </cell>
          <cell r="D226" t="str">
            <v>m2  </v>
          </cell>
          <cell r="E226">
            <v>28.28</v>
          </cell>
        </row>
        <row r="227">
          <cell r="A227">
            <v>2030</v>
          </cell>
          <cell r="B227">
            <v>2007</v>
          </cell>
          <cell r="C227" t="str">
            <v>Cobertura e/ou revestimento com chapas corrugadas de alumínio</v>
          </cell>
          <cell r="D227" t="str">
            <v>m2  </v>
          </cell>
          <cell r="E227">
            <v>41.69</v>
          </cell>
        </row>
        <row r="228">
          <cell r="A228">
            <v>2031</v>
          </cell>
          <cell r="B228">
            <v>2007</v>
          </cell>
          <cell r="C228" t="str">
            <v>Cobertura c/ telhas de aço zincada perfil ondulado</v>
          </cell>
          <cell r="D228" t="str">
            <v>m2  </v>
          </cell>
          <cell r="E228">
            <v>29.57</v>
          </cell>
        </row>
        <row r="229">
          <cell r="A229">
            <v>2032</v>
          </cell>
          <cell r="B229">
            <v>2007</v>
          </cell>
          <cell r="C229" t="str">
            <v>Cobertura com telha de PVC rigido</v>
          </cell>
          <cell r="D229" t="str">
            <v>m2  </v>
          </cell>
          <cell r="E229">
            <v>27.11</v>
          </cell>
        </row>
        <row r="230">
          <cell r="A230">
            <v>2033</v>
          </cell>
          <cell r="B230">
            <v>2007</v>
          </cell>
          <cell r="C230" t="str">
            <v>Cobertura com telha de cerâmica, inclusive madeiramento (materiais da região) e edificações de baixo acabamento</v>
          </cell>
          <cell r="D230" t="str">
            <v>m2  </v>
          </cell>
          <cell r="E230">
            <v>62.1</v>
          </cell>
        </row>
        <row r="231">
          <cell r="A231">
            <v>2034</v>
          </cell>
          <cell r="B231">
            <v>2007</v>
          </cell>
          <cell r="C231" t="str">
            <v>Coberturas em telha de cimento amianto canalete 49</v>
          </cell>
          <cell r="D231" t="str">
            <v>m2  </v>
          </cell>
          <cell r="E231">
            <v>53.67</v>
          </cell>
        </row>
        <row r="232">
          <cell r="A232">
            <v>2035</v>
          </cell>
          <cell r="B232">
            <v>2007</v>
          </cell>
          <cell r="C232" t="str">
            <v>Coberturas em telha de cimento amianto canalete 90</v>
          </cell>
          <cell r="D232" t="str">
            <v>m2  </v>
          </cell>
          <cell r="E232">
            <v>45.38</v>
          </cell>
        </row>
        <row r="233">
          <cell r="A233">
            <v>2036</v>
          </cell>
          <cell r="B233">
            <v>2007</v>
          </cell>
          <cell r="C233" t="str">
            <v>Embocamento de cumeeiras usando-se telha cerâmica</v>
          </cell>
          <cell r="D233" t="str">
            <v>m2  </v>
          </cell>
          <cell r="E233">
            <v>8.23</v>
          </cell>
        </row>
        <row r="234">
          <cell r="A234">
            <v>2037</v>
          </cell>
          <cell r="B234">
            <v>2007</v>
          </cell>
          <cell r="C234" t="str">
            <v>Embocamento de cumeeiras usando-se telha fibrocimento</v>
          </cell>
          <cell r="D234" t="str">
            <v>m2  </v>
          </cell>
          <cell r="E234">
            <v>57.93</v>
          </cell>
        </row>
        <row r="235">
          <cell r="A235">
            <v>2038</v>
          </cell>
          <cell r="B235">
            <v>2007</v>
          </cell>
          <cell r="C235" t="str">
            <v>Piso para lastro impermeabilizado (piso morto) de concreto simples consumo 175 kg/m3 espessura de 6cm</v>
          </cell>
          <cell r="D235" t="str">
            <v>m2  </v>
          </cell>
          <cell r="E235">
            <v>18.18</v>
          </cell>
        </row>
        <row r="236">
          <cell r="A236">
            <v>2039</v>
          </cell>
          <cell r="B236">
            <v>2007</v>
          </cell>
          <cell r="C236" t="str">
            <v>Piso para lastro (piso morto) em tijolo com argamassa de cimento e areia traço 1:4</v>
          </cell>
          <cell r="D236" t="str">
            <v>m2  </v>
          </cell>
          <cell r="E236">
            <v>14.1</v>
          </cell>
        </row>
        <row r="237">
          <cell r="A237">
            <v>2040</v>
          </cell>
          <cell r="B237">
            <v>2007</v>
          </cell>
          <cell r="C237" t="str">
            <v>Piso para lastro impermeab. de concreto simples consumo 175 kg/m3 espessura de 8cm</v>
          </cell>
          <cell r="D237" t="str">
            <v>m2  </v>
          </cell>
          <cell r="E237">
            <v>18.78</v>
          </cell>
        </row>
        <row r="238">
          <cell r="A238">
            <v>2041</v>
          </cell>
          <cell r="B238">
            <v>2007</v>
          </cell>
          <cell r="C238" t="str">
            <v>Regularizacao de base ou lastro p/ revestimento c/ materiais cerâmicos s/ aditivo impermeabilizante</v>
          </cell>
          <cell r="D238" t="str">
            <v>m2  </v>
          </cell>
          <cell r="E238">
            <v>12.45</v>
          </cell>
        </row>
        <row r="239">
          <cell r="A239">
            <v>2042</v>
          </cell>
          <cell r="B239">
            <v>2007</v>
          </cell>
          <cell r="C239" t="str">
            <v>Regularizacao de base ou lastro p/ revestimento c/ materiais cerâmicos c/ aditivo impermeabilizante</v>
          </cell>
          <cell r="D239" t="str">
            <v>m2  </v>
          </cell>
          <cell r="E239">
            <v>14.41</v>
          </cell>
        </row>
        <row r="240">
          <cell r="A240">
            <v>2043</v>
          </cell>
          <cell r="B240">
            <v>2007</v>
          </cell>
          <cell r="C240" t="str">
            <v>Piso comum tipo cimentado traço 1:4, esp. 2cm</v>
          </cell>
          <cell r="D240" t="str">
            <v>m2  </v>
          </cell>
          <cell r="E240">
            <v>12.04</v>
          </cell>
        </row>
        <row r="241">
          <cell r="A241">
            <v>2044</v>
          </cell>
          <cell r="B241">
            <v>2007</v>
          </cell>
          <cell r="C241" t="str">
            <v>Piso de cerâmica esmaltada com argamassa mista traço 1 :0,5:5</v>
          </cell>
          <cell r="D241" t="str">
            <v>m2  </v>
          </cell>
          <cell r="E241">
            <v>38.71</v>
          </cell>
        </row>
        <row r="242">
          <cell r="A242">
            <v>2045</v>
          </cell>
          <cell r="B242">
            <v>2007</v>
          </cell>
          <cell r="C242" t="str">
            <v>Piso de cerâmica vermelha, tipo comercial 7,5x15cm com argamassa mista traço 1:0,5:5</v>
          </cell>
          <cell r="D242" t="str">
            <v>m2  </v>
          </cell>
          <cell r="E242">
            <v>35.65</v>
          </cell>
        </row>
        <row r="243">
          <cell r="A243">
            <v>2046</v>
          </cell>
          <cell r="B243">
            <v>2007</v>
          </cell>
          <cell r="C243" t="str">
            <v>Piso de cerâmica vermelha, perola, preta ou amarela tipo 1a., 7,5x15cm com argamassa mista traço 1:0,5:5</v>
          </cell>
          <cell r="D243" t="str">
            <v>m2  </v>
          </cell>
          <cell r="E243">
            <v>35.65</v>
          </cell>
        </row>
        <row r="244">
          <cell r="A244">
            <v>2047</v>
          </cell>
          <cell r="B244">
            <v>2007</v>
          </cell>
          <cell r="C244" t="str">
            <v>Piso de cerâmica esmaltada com cimento colante</v>
          </cell>
          <cell r="D244" t="str">
            <v>m2  </v>
          </cell>
          <cell r="E244">
            <v>24.53</v>
          </cell>
        </row>
        <row r="245">
          <cell r="A245">
            <v>2048</v>
          </cell>
          <cell r="B245">
            <v>2007</v>
          </cell>
          <cell r="C245" t="str">
            <v>Piso de lajotão colonial 30x30cm ou 40x40cm com argamassa mista 1:0,5:5</v>
          </cell>
          <cell r="D245" t="str">
            <v>m2  </v>
          </cell>
          <cell r="E245">
            <v>20.93</v>
          </cell>
        </row>
        <row r="246">
          <cell r="A246">
            <v>2049</v>
          </cell>
          <cell r="B246">
            <v>2007</v>
          </cell>
          <cell r="C246" t="str">
            <v>Piso de cimento comum traço 1:4 usando-se Vedacit</v>
          </cell>
          <cell r="D246" t="str">
            <v>m2  </v>
          </cell>
          <cell r="E246">
            <v>18.72</v>
          </cell>
        </row>
        <row r="247">
          <cell r="A247">
            <v>2050</v>
          </cell>
          <cell r="B247">
            <v>2007</v>
          </cell>
          <cell r="C247" t="str">
            <v>Piso de cimento comum traço 1:4 com tratamento de Sika</v>
          </cell>
          <cell r="D247" t="str">
            <v>m2  </v>
          </cell>
          <cell r="E247">
            <v>14.08</v>
          </cell>
        </row>
        <row r="248">
          <cell r="A248">
            <v>2051</v>
          </cell>
          <cell r="B248">
            <v>2007</v>
          </cell>
          <cell r="C248" t="str">
            <v>Piso de cimento comum usando se corante em pó</v>
          </cell>
          <cell r="D248" t="str">
            <v>m2  </v>
          </cell>
          <cell r="E248">
            <v>16.47</v>
          </cell>
        </row>
        <row r="249">
          <cell r="A249">
            <v>2052</v>
          </cell>
          <cell r="B249">
            <v>2007</v>
          </cell>
          <cell r="C249" t="str">
            <v>Piso em placas de granito com argamassa mista 1:1:4</v>
          </cell>
          <cell r="D249" t="str">
            <v>m2  </v>
          </cell>
          <cell r="E249">
            <v>103.97</v>
          </cell>
        </row>
        <row r="250">
          <cell r="A250">
            <v>2053</v>
          </cell>
          <cell r="B250">
            <v>2007</v>
          </cell>
          <cell r="C250" t="str">
            <v>Piso em placas de marmore com argamassa mista 1:1:4</v>
          </cell>
          <cell r="D250" t="str">
            <v>m2  </v>
          </cell>
          <cell r="E250">
            <v>100.34</v>
          </cell>
        </row>
        <row r="251">
          <cell r="A251">
            <v>2054</v>
          </cell>
          <cell r="B251">
            <v>2007</v>
          </cell>
          <cell r="C251" t="str">
            <v>Soleira de marmore 15cm</v>
          </cell>
          <cell r="D251" t="str">
            <v>m  </v>
          </cell>
          <cell r="E251">
            <v>29.64</v>
          </cell>
        </row>
        <row r="252">
          <cell r="A252">
            <v>2055</v>
          </cell>
          <cell r="B252">
            <v>2007</v>
          </cell>
          <cell r="C252" t="str">
            <v>Soleira de marmore 25cm</v>
          </cell>
          <cell r="D252" t="str">
            <v>m  </v>
          </cell>
          <cell r="E252">
            <v>45.37</v>
          </cell>
        </row>
        <row r="253">
          <cell r="A253">
            <v>2056</v>
          </cell>
          <cell r="B253">
            <v>2007</v>
          </cell>
          <cell r="C253" t="str">
            <v>Piso industrial monolitico de alta resistência e=4mm</v>
          </cell>
          <cell r="D253" t="str">
            <v>m2  </v>
          </cell>
          <cell r="E253">
            <v>27.53</v>
          </cell>
        </row>
        <row r="254">
          <cell r="A254">
            <v>2057</v>
          </cell>
          <cell r="B254">
            <v>2007</v>
          </cell>
          <cell r="C254" t="str">
            <v>Chapisco sobre superficies verticais argamassa de cimento e areia 1:3 ( paredes )</v>
          </cell>
          <cell r="D254" t="str">
            <v>m2  </v>
          </cell>
          <cell r="E254">
            <v>2.58</v>
          </cell>
        </row>
        <row r="255">
          <cell r="A255">
            <v>2058</v>
          </cell>
          <cell r="B255">
            <v>2007</v>
          </cell>
          <cell r="C255" t="str">
            <v>Chapisco sobre superficies verticais argamassa de cimento e areia 1:4 ( paredes )</v>
          </cell>
          <cell r="D255" t="str">
            <v>m2  </v>
          </cell>
          <cell r="E255">
            <v>2.47</v>
          </cell>
        </row>
        <row r="256">
          <cell r="A256">
            <v>2059</v>
          </cell>
          <cell r="B256">
            <v>2007</v>
          </cell>
          <cell r="C256" t="str">
            <v>Chapisco sobre superficies horizontais argamassa de cimento e areia 1:3 ( forros )</v>
          </cell>
          <cell r="D256" t="str">
            <v>m2  </v>
          </cell>
          <cell r="E256">
            <v>4.11</v>
          </cell>
        </row>
        <row r="257">
          <cell r="A257">
            <v>2060</v>
          </cell>
          <cell r="B257">
            <v>2007</v>
          </cell>
          <cell r="C257" t="str">
            <v>Emboço interno ou externo argamassa mista a base de cal hidratada 1:1,5:9 ( paredes )</v>
          </cell>
          <cell r="D257" t="str">
            <v>m2  </v>
          </cell>
          <cell r="E257">
            <v>11.44</v>
          </cell>
        </row>
        <row r="258">
          <cell r="A258">
            <v>2061</v>
          </cell>
          <cell r="B258">
            <v>2007</v>
          </cell>
          <cell r="C258" t="str">
            <v>Emboço interno ou externo argamassa mista de cal hidrata 1:2:8 ( paredes )</v>
          </cell>
          <cell r="D258" t="str">
            <v>m2  </v>
          </cell>
          <cell r="E258">
            <v>12.23</v>
          </cell>
        </row>
        <row r="259">
          <cell r="A259">
            <v>2062</v>
          </cell>
          <cell r="B259">
            <v>2007</v>
          </cell>
          <cell r="C259" t="str">
            <v>Chapisco sobre superficies verticais argamassa de cimento e pedrisco 1:4 ( paredes )</v>
          </cell>
          <cell r="D259" t="str">
            <v>m2  </v>
          </cell>
          <cell r="E259">
            <v>3.77</v>
          </cell>
        </row>
        <row r="260">
          <cell r="A260">
            <v>2063</v>
          </cell>
          <cell r="B260">
            <v>2007</v>
          </cell>
          <cell r="C260" t="str">
            <v>Emboço para revestimento com azulejo argamassa de cal hidratada 1:4 com 130kg de cimento</v>
          </cell>
          <cell r="D260" t="str">
            <v>m2  </v>
          </cell>
          <cell r="E260">
            <v>14.3</v>
          </cell>
        </row>
        <row r="261">
          <cell r="A261">
            <v>2064</v>
          </cell>
          <cell r="B261">
            <v>2007</v>
          </cell>
          <cell r="C261" t="str">
            <v>Emboço com argamassa mista de cal hidratada 1:1,5:9 ( forros )</v>
          </cell>
          <cell r="D261" t="str">
            <v>m2  </v>
          </cell>
          <cell r="E261">
            <v>12.4</v>
          </cell>
        </row>
        <row r="262">
          <cell r="A262">
            <v>2065</v>
          </cell>
          <cell r="B262">
            <v>2007</v>
          </cell>
          <cell r="C262" t="str">
            <v>Emboço com argamassa mista de cal hidratada 1:2:9 ( paredes )</v>
          </cell>
          <cell r="D262" t="str">
            <v>m2  </v>
          </cell>
          <cell r="E262">
            <v>12.35</v>
          </cell>
        </row>
        <row r="263">
          <cell r="A263">
            <v>2066</v>
          </cell>
          <cell r="B263">
            <v>2007</v>
          </cell>
          <cell r="C263" t="str">
            <v>Reboco interno ou externo argamassa de cal hidratada 1:3 ( paredes )</v>
          </cell>
          <cell r="D263" t="str">
            <v>m2  </v>
          </cell>
          <cell r="E263">
            <v>14.34</v>
          </cell>
        </row>
        <row r="264">
          <cell r="A264">
            <v>2067</v>
          </cell>
          <cell r="B264">
            <v>2007</v>
          </cell>
          <cell r="C264" t="str">
            <v>Reboco interno ou externo argamassa de cal hidratada 1:4 ( paredes )</v>
          </cell>
          <cell r="D264" t="str">
            <v>m2  </v>
          </cell>
          <cell r="E264">
            <v>14.2</v>
          </cell>
        </row>
        <row r="265">
          <cell r="A265">
            <v>2068</v>
          </cell>
          <cell r="B265">
            <v>2007</v>
          </cell>
          <cell r="C265" t="str">
            <v>Reboco interno ou externo argamassa de cal hidratada 1 :2 ( paredes )</v>
          </cell>
          <cell r="D265" t="str">
            <v>m2  </v>
          </cell>
          <cell r="E265">
            <v>14.52</v>
          </cell>
        </row>
        <row r="266">
          <cell r="A266">
            <v>2069</v>
          </cell>
          <cell r="B266">
            <v>2007</v>
          </cell>
          <cell r="C266" t="str">
            <v>Reboco interno ou externo argamassa de cal hidratada 1 :3 ( paredes )</v>
          </cell>
          <cell r="D266" t="str">
            <v>m2  </v>
          </cell>
          <cell r="E266">
            <v>13.2</v>
          </cell>
        </row>
        <row r="267">
          <cell r="A267">
            <v>2070</v>
          </cell>
          <cell r="B267">
            <v>2007</v>
          </cell>
          <cell r="C267" t="str">
            <v>Reboco interno ou externo argamassa de cimento e areia 1 : 3 ( paredes )</v>
          </cell>
          <cell r="D267" t="str">
            <v>m2  </v>
          </cell>
          <cell r="E267">
            <v>14.28</v>
          </cell>
        </row>
        <row r="268">
          <cell r="A268">
            <v>2071</v>
          </cell>
          <cell r="B268">
            <v>2007</v>
          </cell>
          <cell r="C268" t="str">
            <v>Reboco interno barra lisa argamassa de cimento 1:1,5 com aditivo impermeabilizante</v>
          </cell>
          <cell r="D268" t="str">
            <v>m2  </v>
          </cell>
          <cell r="E268">
            <v>22.08</v>
          </cell>
        </row>
        <row r="269">
          <cell r="A269">
            <v>2072</v>
          </cell>
          <cell r="B269">
            <v>2007</v>
          </cell>
          <cell r="C269" t="str">
            <v>Reboco p/ parede interna c/ argamassa pre fabricada de cal e areia</v>
          </cell>
          <cell r="D269" t="str">
            <v>m2  </v>
          </cell>
          <cell r="E269">
            <v>6.9</v>
          </cell>
        </row>
        <row r="270">
          <cell r="A270">
            <v>2073</v>
          </cell>
          <cell r="B270">
            <v>2007</v>
          </cell>
          <cell r="C270" t="str">
            <v>Reboco adesivo c/ argamassa pre fabricada de cimento, areia e aditivo ( parede )</v>
          </cell>
          <cell r="D270" t="str">
            <v>m2  </v>
          </cell>
          <cell r="E270">
            <v>8.88</v>
          </cell>
        </row>
        <row r="271">
          <cell r="A271">
            <v>2074</v>
          </cell>
          <cell r="B271">
            <v>2007</v>
          </cell>
          <cell r="C271" t="str">
            <v>Reboco de parede interna c/ gesso aplicado sobre alvenaria e=5mm</v>
          </cell>
          <cell r="D271" t="str">
            <v>m2  </v>
          </cell>
          <cell r="E271">
            <v>10</v>
          </cell>
        </row>
        <row r="272">
          <cell r="A272">
            <v>2075</v>
          </cell>
          <cell r="B272">
            <v>2007</v>
          </cell>
          <cell r="C272" t="str">
            <v>Reboco de parede interna c/ gesso aplicado sobre Emboço e=5mm</v>
          </cell>
          <cell r="D272" t="str">
            <v>m2  </v>
          </cell>
          <cell r="E272">
            <v>9.37</v>
          </cell>
        </row>
        <row r="273">
          <cell r="A273">
            <v>2076</v>
          </cell>
          <cell r="B273">
            <v>2007</v>
          </cell>
          <cell r="C273" t="str">
            <v>Reboco c/ gesso sobre bloco de concreto</v>
          </cell>
          <cell r="D273" t="str">
            <v>m2  </v>
          </cell>
          <cell r="E273">
            <v>9.79</v>
          </cell>
        </row>
        <row r="274">
          <cell r="A274">
            <v>2077</v>
          </cell>
          <cell r="B274">
            <v>2007</v>
          </cell>
          <cell r="C274" t="str">
            <v>Reboco c/ argamassa pre fabricada e=5mm</v>
          </cell>
          <cell r="D274" t="str">
            <v>m2  </v>
          </cell>
          <cell r="E274">
            <v>7.82</v>
          </cell>
        </row>
        <row r="275">
          <cell r="A275">
            <v>2078</v>
          </cell>
          <cell r="B275">
            <v>2007</v>
          </cell>
          <cell r="C275" t="str">
            <v>Azulejos junta a prumo argamassa mista de cal hidratada 1:2:8</v>
          </cell>
          <cell r="D275" t="str">
            <v>m2  </v>
          </cell>
          <cell r="E275">
            <v>45.62</v>
          </cell>
        </row>
        <row r="276">
          <cell r="A276">
            <v>2079</v>
          </cell>
          <cell r="B276">
            <v>2007</v>
          </cell>
          <cell r="C276" t="str">
            <v>Azulejos junta a prumo com cimento colante</v>
          </cell>
          <cell r="D276" t="str">
            <v>m2  </v>
          </cell>
          <cell r="E276">
            <v>31.22</v>
          </cell>
        </row>
        <row r="277">
          <cell r="A277">
            <v>2080</v>
          </cell>
          <cell r="B277">
            <v>2007</v>
          </cell>
          <cell r="C277" t="str">
            <v>Azulejos junta a prumo argamassa de cal hidratada 1:3 com 100kg de cimento</v>
          </cell>
          <cell r="D277" t="str">
            <v>m2  </v>
          </cell>
          <cell r="E277">
            <v>46.1</v>
          </cell>
        </row>
        <row r="278">
          <cell r="A278">
            <v>2081</v>
          </cell>
          <cell r="B278">
            <v>2007</v>
          </cell>
          <cell r="C278" t="str">
            <v>Revestimento cimentado com argamassa de cimento e areia 1:3, espessura 2cm</v>
          </cell>
          <cell r="D278" t="str">
            <v>m2  </v>
          </cell>
          <cell r="E278">
            <v>8.32</v>
          </cell>
        </row>
        <row r="279">
          <cell r="A279">
            <v>2082</v>
          </cell>
          <cell r="B279">
            <v>2007</v>
          </cell>
          <cell r="C279" t="str">
            <v>Revestimento de massa unica, com argamassa cimento e areia 1:4 ( paredes )</v>
          </cell>
          <cell r="D279" t="str">
            <v>m2  </v>
          </cell>
          <cell r="E279">
            <v>13.97</v>
          </cell>
        </row>
        <row r="280">
          <cell r="A280">
            <v>2083</v>
          </cell>
          <cell r="B280">
            <v>2007</v>
          </cell>
          <cell r="C280" t="str">
            <v>Revestimento em pedras rejuntadas</v>
          </cell>
          <cell r="D280" t="str">
            <v>m2  </v>
          </cell>
          <cell r="E280">
            <v>27.12</v>
          </cell>
        </row>
        <row r="281">
          <cell r="A281">
            <v>2084</v>
          </cell>
          <cell r="B281">
            <v>2007</v>
          </cell>
          <cell r="C281" t="str">
            <v>Preparo de cal em pasta peneirada e pura</v>
          </cell>
          <cell r="D281" t="str">
            <v>m³ </v>
          </cell>
          <cell r="E281">
            <v>224.39</v>
          </cell>
        </row>
        <row r="282">
          <cell r="A282">
            <v>2085</v>
          </cell>
          <cell r="B282">
            <v>2007</v>
          </cell>
          <cell r="C282" t="str">
            <v>Preparo de cal liquida</v>
          </cell>
          <cell r="D282" t="str">
            <v>kg  </v>
          </cell>
          <cell r="E282">
            <v>0.79</v>
          </cell>
        </row>
        <row r="283">
          <cell r="A283">
            <v>2086</v>
          </cell>
          <cell r="B283">
            <v>2007</v>
          </cell>
          <cell r="C283" t="str">
            <v>Preparo de areia fina peneirada, inclusive areia</v>
          </cell>
          <cell r="D283" t="str">
            <v>m³ </v>
          </cell>
          <cell r="E283">
            <v>111.64</v>
          </cell>
        </row>
        <row r="284">
          <cell r="A284">
            <v>2087</v>
          </cell>
          <cell r="B284">
            <v>2007</v>
          </cell>
          <cell r="C284" t="str">
            <v>Argamassa de cimento e areia 1:2</v>
          </cell>
          <cell r="D284" t="str">
            <v>m³ </v>
          </cell>
          <cell r="E284">
            <v>252.74</v>
          </cell>
        </row>
        <row r="285">
          <cell r="A285">
            <v>2088</v>
          </cell>
          <cell r="B285">
            <v>2007</v>
          </cell>
          <cell r="C285" t="str">
            <v>Argamassa cimento e areia 1:3</v>
          </cell>
          <cell r="D285" t="str">
            <v>m³ </v>
          </cell>
          <cell r="E285">
            <v>216.38</v>
          </cell>
        </row>
        <row r="286">
          <cell r="A286">
            <v>2089</v>
          </cell>
          <cell r="B286">
            <v>2007</v>
          </cell>
          <cell r="C286" t="str">
            <v>Argamassa cimento e areia 1:4</v>
          </cell>
          <cell r="D286" t="str">
            <v>m³ </v>
          </cell>
          <cell r="E286">
            <v>194.42</v>
          </cell>
        </row>
        <row r="287">
          <cell r="A287">
            <v>2090</v>
          </cell>
          <cell r="B287">
            <v>2007</v>
          </cell>
          <cell r="C287" t="str">
            <v>Argamassa de cimento e areia 1:5</v>
          </cell>
          <cell r="D287" t="str">
            <v>m³ </v>
          </cell>
          <cell r="E287">
            <v>179.66</v>
          </cell>
        </row>
        <row r="288">
          <cell r="A288">
            <v>2091</v>
          </cell>
          <cell r="B288">
            <v>2007</v>
          </cell>
          <cell r="C288" t="str">
            <v>Argamassa de cimento e areia 1:8</v>
          </cell>
          <cell r="D288" t="str">
            <v>m³ </v>
          </cell>
          <cell r="E288">
            <v>164.54</v>
          </cell>
        </row>
        <row r="289">
          <cell r="A289">
            <v>2092</v>
          </cell>
          <cell r="B289">
            <v>2007</v>
          </cell>
          <cell r="C289" t="str">
            <v>Argamassa de cimento e areia 1:10</v>
          </cell>
          <cell r="D289" t="str">
            <v>m³ </v>
          </cell>
          <cell r="E289">
            <v>150.14</v>
          </cell>
        </row>
        <row r="290">
          <cell r="A290">
            <v>2093</v>
          </cell>
          <cell r="B290">
            <v>2007</v>
          </cell>
          <cell r="C290" t="str">
            <v>Argamassa de cal hidratada 1:3</v>
          </cell>
          <cell r="D290" t="str">
            <v>m³ </v>
          </cell>
          <cell r="E290">
            <v>228.44</v>
          </cell>
        </row>
        <row r="291">
          <cell r="A291">
            <v>2094</v>
          </cell>
          <cell r="B291">
            <v>2007</v>
          </cell>
          <cell r="C291" t="str">
            <v>Argamassa de cal hidratada 1:4</v>
          </cell>
          <cell r="D291" t="str">
            <v>m³ </v>
          </cell>
          <cell r="E291">
            <v>200.44</v>
          </cell>
        </row>
        <row r="292">
          <cell r="A292">
            <v>2095</v>
          </cell>
          <cell r="B292">
            <v>2007</v>
          </cell>
          <cell r="C292" t="str">
            <v>Argamassa de cal hidratada 1:3 com 100 kg de cimento</v>
          </cell>
          <cell r="D292" t="str">
            <v>m³ </v>
          </cell>
          <cell r="E292">
            <v>264.44</v>
          </cell>
        </row>
        <row r="293">
          <cell r="A293">
            <v>2096</v>
          </cell>
          <cell r="B293">
            <v>2007</v>
          </cell>
          <cell r="C293" t="str">
            <v>Argamassa de cal hidratada 1:4 com 130 kg de cimento</v>
          </cell>
          <cell r="D293" t="str">
            <v>m³ </v>
          </cell>
          <cell r="E293">
            <v>247.24</v>
          </cell>
        </row>
        <row r="294">
          <cell r="A294">
            <v>2097</v>
          </cell>
          <cell r="B294">
            <v>2007</v>
          </cell>
          <cell r="C294" t="str">
            <v>Argamassa de cal hidratada 1:3</v>
          </cell>
          <cell r="D294" t="str">
            <v>m³ </v>
          </cell>
          <cell r="E294">
            <v>228.44</v>
          </cell>
        </row>
        <row r="295">
          <cell r="A295">
            <v>2098</v>
          </cell>
          <cell r="B295">
            <v>2007</v>
          </cell>
          <cell r="C295" t="str">
            <v>Argamassa mista com cal hidratada 1:2:9</v>
          </cell>
          <cell r="D295" t="str">
            <v>m³ </v>
          </cell>
          <cell r="E295">
            <v>246.26</v>
          </cell>
        </row>
        <row r="296">
          <cell r="A296">
            <v>2099</v>
          </cell>
          <cell r="B296">
            <v>2007</v>
          </cell>
          <cell r="C296" t="str">
            <v>Argamassa de cal hidratada e areia fina peneirada no traço 1:1,5</v>
          </cell>
          <cell r="D296" t="str">
            <v>m³ </v>
          </cell>
          <cell r="E296">
            <v>317.91</v>
          </cell>
        </row>
        <row r="297">
          <cell r="A297">
            <v>2100</v>
          </cell>
          <cell r="B297">
            <v>2007</v>
          </cell>
          <cell r="C297" t="str">
            <v>Colocação e acabamento de elemento vazado usando-se tijolo furado</v>
          </cell>
          <cell r="D297" t="str">
            <v>m2  </v>
          </cell>
          <cell r="E297">
            <v>19.74</v>
          </cell>
        </row>
        <row r="298">
          <cell r="A298">
            <v>2101</v>
          </cell>
          <cell r="B298">
            <v>2007</v>
          </cell>
          <cell r="C298" t="str">
            <v>Colocação e acabamento de combogó de cerâmico</v>
          </cell>
          <cell r="D298" t="str">
            <v>m2  </v>
          </cell>
          <cell r="E298">
            <v>58.18</v>
          </cell>
        </row>
        <row r="299">
          <cell r="A299">
            <v>2102</v>
          </cell>
          <cell r="B299">
            <v>2007</v>
          </cell>
          <cell r="C299" t="str">
            <v>Colocação e acabamento de combogó de cimento</v>
          </cell>
          <cell r="D299" t="str">
            <v>m2  </v>
          </cell>
          <cell r="E299">
            <v>51.94</v>
          </cell>
        </row>
        <row r="300">
          <cell r="A300">
            <v>2103</v>
          </cell>
          <cell r="B300">
            <v>2007</v>
          </cell>
          <cell r="C300" t="str">
            <v>Colocação e acabamento de combogó de louça</v>
          </cell>
          <cell r="D300" t="str">
            <v>m2  </v>
          </cell>
          <cell r="E300">
            <v>120.2</v>
          </cell>
        </row>
        <row r="301">
          <cell r="A301">
            <v>2104</v>
          </cell>
          <cell r="B301">
            <v>2007</v>
          </cell>
          <cell r="C301" t="str">
            <v>Colocação e acabamento de combogó de vidro</v>
          </cell>
          <cell r="D301" t="str">
            <v>m2  </v>
          </cell>
          <cell r="E301">
            <v>589.34</v>
          </cell>
        </row>
        <row r="302">
          <cell r="A302">
            <v>2105</v>
          </cell>
          <cell r="B302">
            <v>2007</v>
          </cell>
          <cell r="C302" t="str">
            <v>Porta interna e externa usando-se madeira para edificações de baixo acabamento</v>
          </cell>
          <cell r="D302" t="str">
            <v>m2  </v>
          </cell>
          <cell r="E302">
            <v>120.6</v>
          </cell>
        </row>
        <row r="303">
          <cell r="A303">
            <v>2106</v>
          </cell>
          <cell r="B303">
            <v>2007</v>
          </cell>
          <cell r="C303" t="str">
            <v>Porta interna e externa usando-se madeira da região para edificações de baixo acabamento s/ forramento</v>
          </cell>
          <cell r="D303" t="str">
            <v>m2  </v>
          </cell>
          <cell r="E303">
            <v>140.81</v>
          </cell>
        </row>
        <row r="304">
          <cell r="A304">
            <v>2107</v>
          </cell>
          <cell r="B304">
            <v>2007</v>
          </cell>
          <cell r="C304" t="str">
            <v>Porta de enrolar em chapa de ferro corrugada ou ondula da completa</v>
          </cell>
          <cell r="D304" t="str">
            <v>m2  </v>
          </cell>
          <cell r="E304">
            <v>169.73</v>
          </cell>
        </row>
        <row r="305">
          <cell r="A305">
            <v>2108</v>
          </cell>
          <cell r="B305">
            <v>2007</v>
          </cell>
          <cell r="C305" t="str">
            <v>Esquadria de alumínio com vidro esp. 3mm</v>
          </cell>
          <cell r="D305" t="str">
            <v>m2  </v>
          </cell>
          <cell r="E305">
            <v>283.92</v>
          </cell>
        </row>
        <row r="306">
          <cell r="A306">
            <v>2109</v>
          </cell>
          <cell r="B306">
            <v>2007</v>
          </cell>
          <cell r="C306" t="str">
            <v>Colocação e acabamento de grades de ferro ou portoes inclusive fornecimento</v>
          </cell>
          <cell r="D306" t="str">
            <v>m2  </v>
          </cell>
          <cell r="E306">
            <v>121.12</v>
          </cell>
        </row>
        <row r="307">
          <cell r="A307">
            <v>2110</v>
          </cell>
          <cell r="B307">
            <v>2007</v>
          </cell>
          <cell r="C307" t="str">
            <v>Colocação e acabamento de portas pantograficas inclusive fornecimento</v>
          </cell>
          <cell r="D307" t="str">
            <v>m2  </v>
          </cell>
          <cell r="E307">
            <v>113.67</v>
          </cell>
        </row>
        <row r="308">
          <cell r="A308">
            <v>2111</v>
          </cell>
          <cell r="B308">
            <v>2007</v>
          </cell>
          <cell r="C308" t="str">
            <v>Janela de veneziana movel</v>
          </cell>
          <cell r="D308" t="str">
            <v>m2  </v>
          </cell>
          <cell r="E308">
            <v>201.55</v>
          </cell>
        </row>
        <row r="309">
          <cell r="A309">
            <v>2112</v>
          </cell>
          <cell r="B309">
            <v>2007</v>
          </cell>
          <cell r="C309" t="str">
            <v>Janela tipo basculante de ferro e vidro colante</v>
          </cell>
          <cell r="D309" t="str">
            <v>m2  </v>
          </cell>
          <cell r="E309">
            <v>210.07</v>
          </cell>
        </row>
        <row r="310">
          <cell r="A310">
            <v>2113</v>
          </cell>
          <cell r="B310">
            <v>2007</v>
          </cell>
          <cell r="C310" t="str">
            <v>Janela usando-se madeira da região para edificações de baixo acabamento</v>
          </cell>
          <cell r="D310" t="str">
            <v>m2  </v>
          </cell>
          <cell r="E310">
            <v>116.07</v>
          </cell>
        </row>
        <row r="311">
          <cell r="A311">
            <v>2114</v>
          </cell>
          <cell r="B311">
            <v>2007</v>
          </cell>
          <cell r="C311" t="str">
            <v>Janela de veneziana fixa</v>
          </cell>
          <cell r="D311" t="str">
            <v>m2  </v>
          </cell>
          <cell r="E311">
            <v>187.58</v>
          </cell>
        </row>
        <row r="312">
          <cell r="A312">
            <v>2115</v>
          </cell>
          <cell r="B312">
            <v>2007</v>
          </cell>
          <cell r="C312" t="str">
            <v>Laje pre-moldado (PM), espessura 7cm - forro, com assentamento e 3cm de concreto</v>
          </cell>
          <cell r="D312" t="str">
            <v>m2  </v>
          </cell>
          <cell r="E312">
            <v>48.77</v>
          </cell>
        </row>
        <row r="313">
          <cell r="A313">
            <v>2116</v>
          </cell>
          <cell r="B313">
            <v>2007</v>
          </cell>
          <cell r="C313" t="str">
            <v>Laje pre-moldado (PM), espessura 8cm - piso, com assentamento e 4cm de concreto</v>
          </cell>
          <cell r="D313" t="str">
            <v>m2  </v>
          </cell>
          <cell r="E313">
            <v>53.61</v>
          </cell>
        </row>
        <row r="314">
          <cell r="A314">
            <v>2117</v>
          </cell>
          <cell r="B314">
            <v>2007</v>
          </cell>
          <cell r="C314" t="str">
            <v>Colocação de ponto de luz para edificação</v>
          </cell>
          <cell r="D314" t="str">
            <v>und  </v>
          </cell>
          <cell r="E314">
            <v>61.91</v>
          </cell>
        </row>
        <row r="315">
          <cell r="A315">
            <v>2118</v>
          </cell>
          <cell r="B315">
            <v>2007</v>
          </cell>
          <cell r="C315" t="str">
            <v>Instalação completa de pontos de esgoto para edificações</v>
          </cell>
          <cell r="D315" t="str">
            <v>und  </v>
          </cell>
          <cell r="E315">
            <v>57.43</v>
          </cell>
        </row>
        <row r="316">
          <cell r="A316">
            <v>2119</v>
          </cell>
          <cell r="B316">
            <v>2007</v>
          </cell>
          <cell r="C316" t="str">
            <v>Instalação completa de pontos de agua para edificações de baixo acabamento</v>
          </cell>
          <cell r="D316" t="str">
            <v>und  </v>
          </cell>
          <cell r="E316">
            <v>31.47</v>
          </cell>
        </row>
        <row r="317">
          <cell r="A317">
            <v>2120</v>
          </cell>
          <cell r="B317">
            <v>2007</v>
          </cell>
          <cell r="C317" t="str">
            <v>Instalação completa de pontos de agua para edificações de acabamento normal</v>
          </cell>
          <cell r="D317" t="str">
            <v>und  </v>
          </cell>
          <cell r="E317">
            <v>52.09</v>
          </cell>
        </row>
        <row r="318">
          <cell r="A318">
            <v>2121</v>
          </cell>
          <cell r="B318">
            <v>2007</v>
          </cell>
          <cell r="C318" t="str">
            <v>Instalação de quadro de distribuição de luz, em caixa de ferro, espelho e porta sem fechadura, com ate 12 di visoes</v>
          </cell>
          <cell r="D318" t="str">
            <v>und  </v>
          </cell>
          <cell r="E318">
            <v>237.45</v>
          </cell>
        </row>
        <row r="319">
          <cell r="A319">
            <v>2122</v>
          </cell>
          <cell r="B319">
            <v>2007</v>
          </cell>
          <cell r="C319" t="str">
            <v>Instalação de ramal de ligação monofasica sem poste</v>
          </cell>
          <cell r="D319" t="str">
            <v>und  </v>
          </cell>
          <cell r="E319">
            <v>139.01</v>
          </cell>
        </row>
        <row r="320">
          <cell r="A320">
            <v>2123</v>
          </cell>
          <cell r="B320">
            <v>2007</v>
          </cell>
          <cell r="C320" t="str">
            <v>Instalação de ramal de ligação monofasica com poste de concreto</v>
          </cell>
          <cell r="D320" t="str">
            <v>und  </v>
          </cell>
          <cell r="E320">
            <v>369.05</v>
          </cell>
        </row>
        <row r="321">
          <cell r="A321">
            <v>2124</v>
          </cell>
          <cell r="B321">
            <v>2007</v>
          </cell>
          <cell r="C321" t="str">
            <v>Pintura a cal em paredes a 3 demãos</v>
          </cell>
          <cell r="D321" t="str">
            <v>m2  </v>
          </cell>
          <cell r="E321">
            <v>2.37</v>
          </cell>
        </row>
        <row r="322">
          <cell r="A322">
            <v>2125</v>
          </cell>
          <cell r="B322">
            <v>2007</v>
          </cell>
          <cell r="C322" t="str">
            <v>Pintura em solução de cimento e agua em 3 demãos</v>
          </cell>
          <cell r="D322" t="str">
            <v>m2  </v>
          </cell>
          <cell r="E322">
            <v>2.62</v>
          </cell>
        </row>
        <row r="323">
          <cell r="A323">
            <v>2126</v>
          </cell>
          <cell r="B323">
            <v>2007</v>
          </cell>
          <cell r="C323" t="str">
            <v>Pintura a cal em placas de forro de concreto armado</v>
          </cell>
          <cell r="D323" t="str">
            <v>m2  </v>
          </cell>
          <cell r="E323">
            <v>2.69</v>
          </cell>
        </row>
        <row r="324">
          <cell r="A324">
            <v>2127</v>
          </cell>
          <cell r="B324">
            <v>2007</v>
          </cell>
          <cell r="C324" t="str">
            <v>Pintura a cal com corantes a 3 demãos</v>
          </cell>
          <cell r="D324" t="str">
            <v>m2  </v>
          </cell>
          <cell r="E324">
            <v>3.17</v>
          </cell>
        </row>
        <row r="325">
          <cell r="A325">
            <v>2128</v>
          </cell>
          <cell r="B325">
            <v>2007</v>
          </cell>
          <cell r="C325" t="str">
            <v>Pintura com tinta a base de latex de forro de concreto armado</v>
          </cell>
          <cell r="D325" t="str">
            <v>m2  </v>
          </cell>
          <cell r="E325">
            <v>7.3</v>
          </cell>
        </row>
        <row r="326">
          <cell r="A326">
            <v>2129</v>
          </cell>
          <cell r="B326">
            <v>2007</v>
          </cell>
          <cell r="C326" t="str">
            <v>Pintura com tinta a base de latex em paredes internas tres demãos</v>
          </cell>
          <cell r="D326" t="str">
            <v>m2  </v>
          </cell>
          <cell r="E326">
            <v>8.49</v>
          </cell>
        </row>
        <row r="327">
          <cell r="A327">
            <v>2130</v>
          </cell>
          <cell r="B327">
            <v>2007</v>
          </cell>
          <cell r="C327" t="str">
            <v>Pintura com tinta a base de latex em paredes externas duas demãos sem massa</v>
          </cell>
          <cell r="D327" t="str">
            <v>m2  </v>
          </cell>
          <cell r="E327">
            <v>7.9</v>
          </cell>
        </row>
        <row r="328">
          <cell r="A328">
            <v>2131</v>
          </cell>
          <cell r="B328">
            <v>2007</v>
          </cell>
          <cell r="C328" t="str">
            <v>Pintura a oleo ou esmalte em esquadrias de madeira duas demãos</v>
          </cell>
          <cell r="D328" t="str">
            <v>m2  </v>
          </cell>
          <cell r="E328">
            <v>7.81</v>
          </cell>
        </row>
        <row r="329">
          <cell r="A329">
            <v>2132</v>
          </cell>
          <cell r="B329">
            <v>2007</v>
          </cell>
          <cell r="C329" t="str">
            <v>Pintura de oleo ou esmalte em esquadrias de ferro duas demãos</v>
          </cell>
          <cell r="D329" t="str">
            <v>m2  </v>
          </cell>
          <cell r="E329">
            <v>12.79</v>
          </cell>
        </row>
        <row r="330">
          <cell r="A330">
            <v>2133</v>
          </cell>
          <cell r="B330">
            <v>2007</v>
          </cell>
          <cell r="C330" t="str">
            <v>Aplicacao de verniz em esquadria de madeira tres demãos</v>
          </cell>
          <cell r="D330" t="str">
            <v>m2  </v>
          </cell>
          <cell r="E330">
            <v>6.71</v>
          </cell>
        </row>
        <row r="331">
          <cell r="A331">
            <v>2134</v>
          </cell>
          <cell r="B331">
            <v>2007</v>
          </cell>
          <cell r="C331" t="str">
            <v>Emassamento de paredes internas uma demão para aplicacao de tinta a base de latex</v>
          </cell>
          <cell r="D331" t="str">
            <v>m2  </v>
          </cell>
          <cell r="E331">
            <v>4.68</v>
          </cell>
        </row>
        <row r="332">
          <cell r="A332">
            <v>2135</v>
          </cell>
          <cell r="B332">
            <v>2007</v>
          </cell>
          <cell r="C332" t="str">
            <v>Emassamento de esquadrias de madeira uma demão para pintura a oleo ou esmalte</v>
          </cell>
          <cell r="D332" t="str">
            <v>m2  </v>
          </cell>
          <cell r="E332">
            <v>6.78</v>
          </cell>
        </row>
        <row r="333">
          <cell r="A333">
            <v>2136</v>
          </cell>
          <cell r="B333">
            <v>2007</v>
          </cell>
          <cell r="C333" t="str">
            <v>Demolição de piso revestido com ladrilhos sobre lastro</v>
          </cell>
          <cell r="D333" t="str">
            <v>m³ </v>
          </cell>
          <cell r="E333">
            <v>47.83</v>
          </cell>
        </row>
        <row r="334">
          <cell r="A334">
            <v>2137</v>
          </cell>
          <cell r="B334">
            <v>2007</v>
          </cell>
          <cell r="C334" t="str">
            <v>Demolição de concreto simples com ladrilho sobre lastro (manual)</v>
          </cell>
          <cell r="D334" t="str">
            <v>m³ </v>
          </cell>
          <cell r="E334">
            <v>64.02</v>
          </cell>
        </row>
        <row r="335">
          <cell r="A335">
            <v>2138</v>
          </cell>
          <cell r="B335">
            <v>2007</v>
          </cell>
          <cell r="C335" t="str">
            <v>Demolição de concreto armado com martelete pneumatico</v>
          </cell>
          <cell r="D335" t="str">
            <v>m³ </v>
          </cell>
          <cell r="E335">
            <v>264.24</v>
          </cell>
        </row>
        <row r="336">
          <cell r="A336">
            <v>2139</v>
          </cell>
          <cell r="B336">
            <v>2007</v>
          </cell>
          <cell r="C336" t="str">
            <v>Demolição de concreto armado manual</v>
          </cell>
          <cell r="D336" t="str">
            <v>m³ </v>
          </cell>
          <cell r="E336">
            <v>241.95</v>
          </cell>
        </row>
        <row r="337">
          <cell r="A337">
            <v>2140</v>
          </cell>
          <cell r="B337">
            <v>2007</v>
          </cell>
          <cell r="C337" t="str">
            <v>Demolição de alvenaria de tijolos assentados com argamassa mista s/ reaproveitamento</v>
          </cell>
          <cell r="D337" t="str">
            <v>m³ </v>
          </cell>
          <cell r="E337">
            <v>22.72</v>
          </cell>
        </row>
        <row r="338">
          <cell r="A338">
            <v>2141</v>
          </cell>
          <cell r="B338">
            <v>2007</v>
          </cell>
          <cell r="C338" t="str">
            <v>Demolição de alvenaria de pedra argamassada</v>
          </cell>
          <cell r="D338" t="str">
            <v>m³ </v>
          </cell>
          <cell r="E338">
            <v>41.63</v>
          </cell>
        </row>
        <row r="339">
          <cell r="A339">
            <v>2142</v>
          </cell>
          <cell r="B339">
            <v>2007</v>
          </cell>
          <cell r="C339" t="str">
            <v>Demolição de forros de estuque</v>
          </cell>
          <cell r="D339" t="str">
            <v>m2  </v>
          </cell>
          <cell r="E339">
            <v>2.01</v>
          </cell>
        </row>
        <row r="340">
          <cell r="A340">
            <v>2143</v>
          </cell>
          <cell r="B340">
            <v>2007</v>
          </cell>
          <cell r="C340" t="str">
            <v>Demolição de forros de gesso</v>
          </cell>
          <cell r="D340" t="str">
            <v>m2  </v>
          </cell>
          <cell r="E340">
            <v>2.01</v>
          </cell>
        </row>
        <row r="341">
          <cell r="A341">
            <v>2144</v>
          </cell>
          <cell r="B341">
            <v>2007</v>
          </cell>
          <cell r="C341" t="str">
            <v>Demolição de forros de tabuas</v>
          </cell>
          <cell r="D341" t="str">
            <v>m2  </v>
          </cell>
          <cell r="E341">
            <v>3.21</v>
          </cell>
        </row>
        <row r="342">
          <cell r="A342">
            <v>2145</v>
          </cell>
          <cell r="B342">
            <v>2007</v>
          </cell>
          <cell r="C342" t="str">
            <v>Demolição de cobertura com telhas cerâmicas</v>
          </cell>
          <cell r="D342" t="str">
            <v>m2  </v>
          </cell>
          <cell r="E342">
            <v>2.86</v>
          </cell>
        </row>
        <row r="343">
          <cell r="A343">
            <v>2146</v>
          </cell>
          <cell r="B343">
            <v>2007</v>
          </cell>
          <cell r="C343" t="str">
            <v>Demolição de cobertura com telhas onduladas de fibrocimento</v>
          </cell>
          <cell r="D343" t="str">
            <v>m2  </v>
          </cell>
          <cell r="E343">
            <v>1.23</v>
          </cell>
        </row>
        <row r="344">
          <cell r="A344">
            <v>2147</v>
          </cell>
          <cell r="B344">
            <v>2007</v>
          </cell>
          <cell r="C344" t="str">
            <v>Demolição de piso cimentado</v>
          </cell>
          <cell r="D344" t="str">
            <v>m2  </v>
          </cell>
          <cell r="E344">
            <v>2.06</v>
          </cell>
        </row>
        <row r="345">
          <cell r="A345">
            <v>2148</v>
          </cell>
          <cell r="B345">
            <v>2007</v>
          </cell>
          <cell r="C345" t="str">
            <v>Demolição de estrutura de madeira para telhado</v>
          </cell>
          <cell r="D345" t="str">
            <v>m2  </v>
          </cell>
          <cell r="E345">
            <v>5.88</v>
          </cell>
        </row>
        <row r="346">
          <cell r="A346">
            <v>2149</v>
          </cell>
          <cell r="B346">
            <v>2007</v>
          </cell>
          <cell r="C346" t="str">
            <v>Demolição de piso em ladrilhos sobre lastro de concreto simples</v>
          </cell>
          <cell r="D346" t="str">
            <v>m2  </v>
          </cell>
          <cell r="E346">
            <v>5.98</v>
          </cell>
        </row>
        <row r="347">
          <cell r="A347">
            <v>2150</v>
          </cell>
          <cell r="B347">
            <v>2007</v>
          </cell>
          <cell r="C347" t="str">
            <v>Demolição de pavimentação em paralelepipedo com reaproveitamento</v>
          </cell>
          <cell r="D347" t="str">
            <v>m2  </v>
          </cell>
          <cell r="E347">
            <v>2.93</v>
          </cell>
        </row>
        <row r="348">
          <cell r="A348">
            <v>2151</v>
          </cell>
          <cell r="B348">
            <v>2007</v>
          </cell>
          <cell r="C348" t="str">
            <v>Demolição de meio-fio ou linha d agua</v>
          </cell>
          <cell r="D348" t="str">
            <v>m  </v>
          </cell>
          <cell r="E348">
            <v>0.95</v>
          </cell>
        </row>
        <row r="349">
          <cell r="A349">
            <v>2152</v>
          </cell>
          <cell r="B349">
            <v>2007</v>
          </cell>
          <cell r="C349" t="str">
            <v>Demolição de revestimento em azulejo</v>
          </cell>
          <cell r="D349" t="str">
            <v>m2  </v>
          </cell>
          <cell r="E349">
            <v>2.39</v>
          </cell>
        </row>
        <row r="350">
          <cell r="A350">
            <v>2153</v>
          </cell>
          <cell r="B350">
            <v>2007</v>
          </cell>
          <cell r="C350" t="str">
            <v>Demolição de revestimento em lambris</v>
          </cell>
          <cell r="D350" t="str">
            <v>m2  </v>
          </cell>
          <cell r="E350">
            <v>7.33</v>
          </cell>
        </row>
        <row r="351">
          <cell r="A351">
            <v>2154</v>
          </cell>
          <cell r="B351">
            <v>2007</v>
          </cell>
          <cell r="C351" t="str">
            <v>Forro trabalhado em gesso c/ fixação</v>
          </cell>
          <cell r="D351" t="str">
            <v>m2  </v>
          </cell>
          <cell r="E351">
            <v>48.85</v>
          </cell>
        </row>
        <row r="352">
          <cell r="A352">
            <v>2155</v>
          </cell>
          <cell r="B352">
            <v>2007</v>
          </cell>
          <cell r="C352" t="str">
            <v>Moldura de gesso trabalhada de 5cm c/ fixação</v>
          </cell>
          <cell r="D352" t="str">
            <v>m  </v>
          </cell>
          <cell r="E352">
            <v>14.97</v>
          </cell>
        </row>
        <row r="353">
          <cell r="A353">
            <v>2156</v>
          </cell>
          <cell r="B353">
            <v>2007</v>
          </cell>
          <cell r="C353" t="str">
            <v>Moldura de de gesso trabalhada de 10cm c/ fixação</v>
          </cell>
          <cell r="D353" t="str">
            <v>m  </v>
          </cell>
          <cell r="E353">
            <v>15.4</v>
          </cell>
        </row>
        <row r="354">
          <cell r="A354">
            <v>2157</v>
          </cell>
          <cell r="B354">
            <v>2007</v>
          </cell>
          <cell r="C354" t="str">
            <v>Sanca de gesso trabalhada c/ fixação</v>
          </cell>
          <cell r="D354" t="str">
            <v>m  </v>
          </cell>
          <cell r="E354">
            <v>10.93</v>
          </cell>
        </row>
        <row r="355">
          <cell r="A355">
            <v>2158</v>
          </cell>
          <cell r="B355">
            <v>2007</v>
          </cell>
          <cell r="C355" t="str">
            <v>Vidros de 3mm colocados com massa</v>
          </cell>
          <cell r="D355" t="str">
            <v>m2  </v>
          </cell>
          <cell r="E355">
            <v>64.54</v>
          </cell>
        </row>
        <row r="356">
          <cell r="A356">
            <v>2159</v>
          </cell>
          <cell r="B356">
            <v>2007</v>
          </cell>
          <cell r="C356" t="str">
            <v>Vidros de 3mm colocados com gaxetas de neoprene</v>
          </cell>
          <cell r="D356" t="str">
            <v>m2  </v>
          </cell>
          <cell r="E356">
            <v>97.72</v>
          </cell>
        </row>
        <row r="357">
          <cell r="A357">
            <v>2160</v>
          </cell>
          <cell r="B357">
            <v>2007</v>
          </cell>
          <cell r="C357" t="str">
            <v>Vidros de 4mm colocados com massa</v>
          </cell>
          <cell r="D357" t="str">
            <v>m2  </v>
          </cell>
          <cell r="E357">
            <v>80.84</v>
          </cell>
        </row>
        <row r="358">
          <cell r="A358">
            <v>2161</v>
          </cell>
          <cell r="B358">
            <v>2007</v>
          </cell>
          <cell r="C358" t="str">
            <v>Vidros de 4mm colocados com gaxeta de neoprene</v>
          </cell>
          <cell r="D358" t="str">
            <v>m2  </v>
          </cell>
          <cell r="E358">
            <v>114.02</v>
          </cell>
        </row>
        <row r="359">
          <cell r="A359">
            <v>2162</v>
          </cell>
          <cell r="B359">
            <v>2007</v>
          </cell>
          <cell r="C359" t="str">
            <v>Vidros de fantasia colocados com massa</v>
          </cell>
          <cell r="D359" t="str">
            <v>m2  </v>
          </cell>
          <cell r="E359">
            <v>59.39</v>
          </cell>
        </row>
        <row r="360">
          <cell r="A360">
            <v>2163</v>
          </cell>
          <cell r="B360">
            <v>2007</v>
          </cell>
          <cell r="C360" t="str">
            <v>Vidros de fantasia colocados com gaxeta de neoprene</v>
          </cell>
          <cell r="D360" t="str">
            <v>m2  </v>
          </cell>
          <cell r="E360">
            <v>53.79</v>
          </cell>
        </row>
        <row r="361">
          <cell r="A361">
            <v>2164</v>
          </cell>
          <cell r="B361">
            <v>2007</v>
          </cell>
          <cell r="C361" t="str">
            <v>Pavimentação em pedra tosca, rejuntamento c/ areia</v>
          </cell>
          <cell r="D361" t="str">
            <v>m2  </v>
          </cell>
          <cell r="E361">
            <v>16.31</v>
          </cell>
        </row>
        <row r="362">
          <cell r="A362">
            <v>2165</v>
          </cell>
          <cell r="B362">
            <v>2007</v>
          </cell>
          <cell r="C362" t="str">
            <v>Pavimentação em pedra tosca, rejuntamento c/ cimento e areia</v>
          </cell>
          <cell r="D362" t="str">
            <v>m2  </v>
          </cell>
          <cell r="E362">
            <v>20.39</v>
          </cell>
        </row>
        <row r="363">
          <cell r="A363">
            <v>2166</v>
          </cell>
          <cell r="B363">
            <v>2007</v>
          </cell>
          <cell r="C363" t="str">
            <v>Rejuntamento de paralelepipedo com areia media</v>
          </cell>
          <cell r="D363" t="str">
            <v>m2  </v>
          </cell>
          <cell r="E363">
            <v>1.08</v>
          </cell>
        </row>
        <row r="364">
          <cell r="A364">
            <v>2167</v>
          </cell>
          <cell r="B364">
            <v>2007</v>
          </cell>
          <cell r="C364" t="str">
            <v>Rejuntamento de paralelepipedo com argamassa de cimento e areia traço 1:3</v>
          </cell>
          <cell r="D364" t="str">
            <v>m2  </v>
          </cell>
          <cell r="E364">
            <v>4.82</v>
          </cell>
        </row>
        <row r="365">
          <cell r="A365">
            <v>2168</v>
          </cell>
          <cell r="B365">
            <v>2007</v>
          </cell>
          <cell r="C365" t="str">
            <v>Fornecimento e assentamento de paralelepipedo sobre coxim de areia sem preparo de caixa</v>
          </cell>
          <cell r="D365" t="str">
            <v>m2  </v>
          </cell>
          <cell r="E365">
            <v>20.65</v>
          </cell>
        </row>
        <row r="366">
          <cell r="A366">
            <v>2169</v>
          </cell>
          <cell r="B366">
            <v>2007</v>
          </cell>
          <cell r="C366" t="str">
            <v>Meio-fio de pedra</v>
          </cell>
          <cell r="D366" t="str">
            <v>m  </v>
          </cell>
          <cell r="E366">
            <v>14.83</v>
          </cell>
        </row>
        <row r="367">
          <cell r="A367">
            <v>2170</v>
          </cell>
          <cell r="B367">
            <v>2007</v>
          </cell>
          <cell r="C367" t="str">
            <v>Meio-fio de concreto simples (250kg/m3) - 0,15x0,30m</v>
          </cell>
          <cell r="D367" t="str">
            <v>m  </v>
          </cell>
          <cell r="E367">
            <v>22.11</v>
          </cell>
        </row>
        <row r="368">
          <cell r="A368">
            <v>2171</v>
          </cell>
          <cell r="B368">
            <v>2007</v>
          </cell>
          <cell r="C368" t="str">
            <v>Cimbramento tubular desmontavel</v>
          </cell>
          <cell r="D368" t="str">
            <v>m³ </v>
          </cell>
          <cell r="E368">
            <v>19.97</v>
          </cell>
        </row>
        <row r="369">
          <cell r="A369">
            <v>2172</v>
          </cell>
          <cell r="B369">
            <v>2007</v>
          </cell>
          <cell r="C369" t="str">
            <v>Lavanderia tipo popular em marmorite 1,20x0,55m</v>
          </cell>
          <cell r="D369" t="str">
            <v>und  </v>
          </cell>
          <cell r="E369">
            <v>94.43</v>
          </cell>
        </row>
        <row r="370">
          <cell r="A370">
            <v>2173</v>
          </cell>
          <cell r="B370">
            <v>2007</v>
          </cell>
          <cell r="C370" t="str">
            <v>Lavanderia de louça medindo 57,5x51,6cm</v>
          </cell>
          <cell r="D370" t="str">
            <v>und  </v>
          </cell>
          <cell r="E370">
            <v>201.35</v>
          </cell>
        </row>
        <row r="371">
          <cell r="A371">
            <v>2174</v>
          </cell>
          <cell r="B371">
            <v>2007</v>
          </cell>
          <cell r="C371" t="str">
            <v>Lavanderia em aço inox, medindo 500x400x230mm</v>
          </cell>
          <cell r="D371" t="str">
            <v>und  </v>
          </cell>
          <cell r="E371">
            <v>211.57</v>
          </cell>
        </row>
        <row r="372">
          <cell r="A372">
            <v>2175</v>
          </cell>
          <cell r="B372">
            <v>2007</v>
          </cell>
          <cell r="C372" t="str">
            <v>Impermeabilização de alvenaria de embasamento com argamassa cimento e areia 1:3 e aditivo impermeabilizante, esp. 2cm</v>
          </cell>
          <cell r="D372" t="str">
            <v>m2  </v>
          </cell>
          <cell r="E372">
            <v>15.52</v>
          </cell>
        </row>
        <row r="373">
          <cell r="A373">
            <v>2176</v>
          </cell>
          <cell r="B373">
            <v>2007</v>
          </cell>
          <cell r="C373" t="str">
            <v>Manta asfaltica de 2mm c/ véu de poliester incluindo regularização e proteção mecanica com argamassa 1:3, es p. 1,5cm</v>
          </cell>
          <cell r="D373" t="str">
            <v>m2  </v>
          </cell>
          <cell r="E373">
            <v>30.31</v>
          </cell>
        </row>
        <row r="374">
          <cell r="A374">
            <v>2177</v>
          </cell>
          <cell r="B374">
            <v>2007</v>
          </cell>
          <cell r="C374" t="str">
            <v>Manta asfaltica de 3mm c/ véu de poliester incluindo regularização e proteção mecanica com argamassa 1:3, esp. 1,5cm</v>
          </cell>
          <cell r="D374" t="str">
            <v>m2  </v>
          </cell>
          <cell r="E374">
            <v>34.24</v>
          </cell>
        </row>
        <row r="375">
          <cell r="A375">
            <v>3001</v>
          </cell>
          <cell r="B375">
            <v>2007</v>
          </cell>
          <cell r="C375" t="str">
            <v>Fornecimento e aplicação de ferro CA 25</v>
          </cell>
          <cell r="D375" t="str">
            <v>kg  </v>
          </cell>
          <cell r="E375">
            <v>5.65</v>
          </cell>
        </row>
        <row r="376">
          <cell r="A376">
            <v>3002</v>
          </cell>
          <cell r="B376">
            <v>2007</v>
          </cell>
          <cell r="C376" t="str">
            <v>Fornecimento e aplicação de ferro CA 50</v>
          </cell>
          <cell r="D376" t="str">
            <v>kg  </v>
          </cell>
          <cell r="E376">
            <v>5.23</v>
          </cell>
        </row>
        <row r="377">
          <cell r="A377">
            <v>3003</v>
          </cell>
          <cell r="B377">
            <v>2007</v>
          </cell>
          <cell r="C377" t="str">
            <v>Fornecimento e aplicação de ferro CA 60</v>
          </cell>
          <cell r="D377" t="str">
            <v>kg  </v>
          </cell>
          <cell r="E377">
            <v>5.77</v>
          </cell>
        </row>
        <row r="378">
          <cell r="A378">
            <v>3004</v>
          </cell>
          <cell r="B378">
            <v>2007</v>
          </cell>
          <cell r="C378" t="str">
            <v>Fornecimento e colocação de aço CP 190-RB - 7 fios 12, 7mm</v>
          </cell>
          <cell r="D378" t="str">
            <v>kg  </v>
          </cell>
          <cell r="E378">
            <v>8.66</v>
          </cell>
        </row>
        <row r="379">
          <cell r="A379">
            <v>3005</v>
          </cell>
          <cell r="B379">
            <v>2007</v>
          </cell>
          <cell r="C379" t="str">
            <v>Fornecimento e colocação de aço CP 190-RB - 12 fios 12 ,7mm</v>
          </cell>
          <cell r="D379" t="str">
            <v>kg  </v>
          </cell>
          <cell r="E379">
            <v>8.66</v>
          </cell>
        </row>
        <row r="380">
          <cell r="A380">
            <v>3006</v>
          </cell>
          <cell r="B380">
            <v>2007</v>
          </cell>
          <cell r="C380" t="str">
            <v>Fornecimento e colocação de bainha metalica para cordoalha de 7 fios 12,7mm</v>
          </cell>
          <cell r="D380" t="str">
            <v>m  </v>
          </cell>
          <cell r="E380">
            <v>16.95</v>
          </cell>
        </row>
        <row r="381">
          <cell r="A381">
            <v>3007</v>
          </cell>
          <cell r="B381">
            <v>2007</v>
          </cell>
          <cell r="C381" t="str">
            <v>Fornecimento e colocação de bainha metalica para cordoalha de 12 fios 12,7mm</v>
          </cell>
          <cell r="D381" t="str">
            <v>m  </v>
          </cell>
          <cell r="E381">
            <v>17.98</v>
          </cell>
        </row>
        <row r="382">
          <cell r="A382">
            <v>3008</v>
          </cell>
          <cell r="B382">
            <v>2007</v>
          </cell>
          <cell r="C382" t="str">
            <v>Ancoragem ativa (7 cord. 12,7mm) fornecimento e colocação</v>
          </cell>
          <cell r="D382" t="str">
            <v>und  </v>
          </cell>
          <cell r="E382">
            <v>364.96</v>
          </cell>
        </row>
        <row r="383">
          <cell r="A383">
            <v>3009</v>
          </cell>
          <cell r="B383">
            <v>2007</v>
          </cell>
          <cell r="C383" t="str">
            <v>Ancoragem ativa (12 cord. 12,7mm) fornecimento e colocação</v>
          </cell>
          <cell r="D383" t="str">
            <v>und  </v>
          </cell>
          <cell r="E383">
            <v>705.46</v>
          </cell>
        </row>
        <row r="384">
          <cell r="A384">
            <v>3010</v>
          </cell>
          <cell r="B384">
            <v>2007</v>
          </cell>
          <cell r="C384" t="str">
            <v>Ancoragem passiva (7 cord. 12,7mm) fornecimento e colocação</v>
          </cell>
          <cell r="D384" t="str">
            <v>und  </v>
          </cell>
          <cell r="E384">
            <v>33.46</v>
          </cell>
        </row>
        <row r="385">
          <cell r="A385">
            <v>3011</v>
          </cell>
          <cell r="B385">
            <v>2007</v>
          </cell>
          <cell r="C385" t="str">
            <v>Ancoragem passiva (12 cord. 12,7mm) fornecimento e colocação</v>
          </cell>
          <cell r="D385" t="str">
            <v>und  </v>
          </cell>
          <cell r="E385">
            <v>64.46</v>
          </cell>
        </row>
        <row r="386">
          <cell r="A386">
            <v>3012</v>
          </cell>
          <cell r="B386">
            <v>2007</v>
          </cell>
          <cell r="C386" t="str">
            <v>Protensão e injeção</v>
          </cell>
          <cell r="D386" t="str">
            <v>kg  </v>
          </cell>
          <cell r="E386">
            <v>3.46</v>
          </cell>
        </row>
        <row r="387">
          <cell r="A387">
            <v>3013</v>
          </cell>
          <cell r="B387">
            <v>2007</v>
          </cell>
          <cell r="C387" t="str">
            <v>Peça metalica de aço trabalhado</v>
          </cell>
          <cell r="D387" t="str">
            <v>kg  </v>
          </cell>
          <cell r="E387">
            <v>10.76</v>
          </cell>
        </row>
        <row r="388">
          <cell r="A388">
            <v>3014</v>
          </cell>
          <cell r="B388">
            <v>2007</v>
          </cell>
          <cell r="C388" t="str">
            <v>Peca metalica de aluminio trabalhado</v>
          </cell>
          <cell r="D388" t="str">
            <v>kg  </v>
          </cell>
          <cell r="E388">
            <v>18.59</v>
          </cell>
        </row>
        <row r="389">
          <cell r="A389">
            <v>3015</v>
          </cell>
          <cell r="B389">
            <v>2007</v>
          </cell>
          <cell r="C389" t="str">
            <v>Forma plana de madeira, tabuas de pinho, utilização 2 vezes</v>
          </cell>
          <cell r="D389" t="str">
            <v>m2  </v>
          </cell>
          <cell r="E389">
            <v>42.87</v>
          </cell>
        </row>
        <row r="390">
          <cell r="A390">
            <v>3016</v>
          </cell>
          <cell r="B390">
            <v>2007</v>
          </cell>
          <cell r="C390" t="str">
            <v>Forma curva com tabuas de pinho e chapas compensada resinada 6mm, utilização 2 vezes</v>
          </cell>
          <cell r="D390" t="str">
            <v>m2  </v>
          </cell>
          <cell r="E390">
            <v>52.91</v>
          </cell>
        </row>
        <row r="391">
          <cell r="A391">
            <v>3017</v>
          </cell>
          <cell r="B391">
            <v>2007</v>
          </cell>
          <cell r="C391" t="str">
            <v>Forma plana com chapa compensada resinada 12mm, utilização 3 vezes</v>
          </cell>
          <cell r="D391" t="str">
            <v>m2  </v>
          </cell>
          <cell r="E391">
            <v>42.28</v>
          </cell>
        </row>
        <row r="392">
          <cell r="A392">
            <v>3018</v>
          </cell>
          <cell r="B392">
            <v>2007</v>
          </cell>
          <cell r="C392" t="str">
            <v>Forma plana com chapa compensada plastificada 12mm, utilização 5 vezes</v>
          </cell>
          <cell r="D392" t="str">
            <v>m2  </v>
          </cell>
          <cell r="E392">
            <v>43.17</v>
          </cell>
        </row>
        <row r="393">
          <cell r="A393">
            <v>3019</v>
          </cell>
          <cell r="B393">
            <v>2007</v>
          </cell>
          <cell r="C393" t="str">
            <v>Forma metalica</v>
          </cell>
          <cell r="D393" t="str">
            <v>m2  </v>
          </cell>
          <cell r="E393">
            <v>21.35</v>
          </cell>
        </row>
        <row r="394">
          <cell r="A394">
            <v>3020</v>
          </cell>
          <cell r="B394">
            <v>2007</v>
          </cell>
          <cell r="C394" t="str">
            <v>Forma metalica deslizante</v>
          </cell>
          <cell r="D394" t="str">
            <v>m2  </v>
          </cell>
          <cell r="E394">
            <v>21.89</v>
          </cell>
        </row>
        <row r="395">
          <cell r="A395">
            <v>3021</v>
          </cell>
          <cell r="B395">
            <v>2007</v>
          </cell>
          <cell r="C395" t="str">
            <v>Escora metalica para vigas/lajes, locação mensal</v>
          </cell>
          <cell r="D395" t="str">
            <v>m2  </v>
          </cell>
          <cell r="E395">
            <v>15.35</v>
          </cell>
        </row>
        <row r="396">
          <cell r="A396">
            <v>3022</v>
          </cell>
          <cell r="B396">
            <v>2007</v>
          </cell>
          <cell r="C396" t="str">
            <v>Escoramento especial em obras elevadas inclusive desmoldagem</v>
          </cell>
          <cell r="D396" t="str">
            <v>m³ </v>
          </cell>
          <cell r="E396">
            <v>19.51</v>
          </cell>
        </row>
        <row r="397">
          <cell r="A397">
            <v>3023</v>
          </cell>
          <cell r="B397">
            <v>2007</v>
          </cell>
          <cell r="C397" t="str">
            <v>Cimbramento tubular desmontavel, locação mensal</v>
          </cell>
          <cell r="D397" t="str">
            <v>m³ </v>
          </cell>
          <cell r="E397">
            <v>17.4</v>
          </cell>
        </row>
        <row r="398">
          <cell r="A398">
            <v>3024</v>
          </cell>
          <cell r="B398">
            <v>2007</v>
          </cell>
          <cell r="C398" t="str">
            <v>Cimbramento de madeira para pontes ou viadutos</v>
          </cell>
          <cell r="D398" t="str">
            <v>m³ </v>
          </cell>
          <cell r="E398">
            <v>21.03</v>
          </cell>
        </row>
        <row r="399">
          <cell r="A399">
            <v>3025</v>
          </cell>
          <cell r="B399">
            <v>2007</v>
          </cell>
          <cell r="C399" t="str">
            <v>Escoramento continuo de madeira</v>
          </cell>
          <cell r="D399" t="str">
            <v>m2  </v>
          </cell>
          <cell r="E399">
            <v>39.67</v>
          </cell>
        </row>
        <row r="400">
          <cell r="A400">
            <v>3026</v>
          </cell>
          <cell r="B400">
            <v>2007</v>
          </cell>
          <cell r="C400" t="str">
            <v>Escoramento descontinuo de madeira</v>
          </cell>
          <cell r="D400" t="str">
            <v>m2  </v>
          </cell>
          <cell r="E400">
            <v>22.42</v>
          </cell>
        </row>
        <row r="401">
          <cell r="A401">
            <v>3027</v>
          </cell>
          <cell r="B401">
            <v>2007</v>
          </cell>
          <cell r="C401" t="str">
            <v>Execucão de ensecadeira simples utilizando-se pranchão de madeira de lei esp. 7,5cm</v>
          </cell>
          <cell r="D401" t="str">
            <v>m2  </v>
          </cell>
          <cell r="E401">
            <v>122.99</v>
          </cell>
        </row>
        <row r="402">
          <cell r="A402">
            <v>3028</v>
          </cell>
          <cell r="B402">
            <v>2007</v>
          </cell>
          <cell r="C402" t="str">
            <v>Execucão de ensecadeira dupla utilizando-se pranchão de madeira de lei esp. 7,5cm</v>
          </cell>
          <cell r="D402" t="str">
            <v>m2  </v>
          </cell>
          <cell r="E402">
            <v>168.92</v>
          </cell>
        </row>
        <row r="403">
          <cell r="A403">
            <v>3029</v>
          </cell>
          <cell r="B403">
            <v>2007</v>
          </cell>
          <cell r="C403" t="str">
            <v>Concreto confeccionado em betoneira, com consumo 150kg de cimento por m3, exceto lançamento</v>
          </cell>
          <cell r="D403" t="str">
            <v>m³ </v>
          </cell>
          <cell r="E403">
            <v>143.95</v>
          </cell>
        </row>
        <row r="404">
          <cell r="A404">
            <v>3030</v>
          </cell>
          <cell r="B404">
            <v>2007</v>
          </cell>
          <cell r="C404" t="str">
            <v>Concreto confeccionado em betoneira, com consumo 175kg de cimento por m3, exceto lançamento</v>
          </cell>
          <cell r="D404" t="str">
            <v>m³ </v>
          </cell>
          <cell r="E404">
            <v>151.92</v>
          </cell>
        </row>
        <row r="405">
          <cell r="A405">
            <v>3031</v>
          </cell>
          <cell r="B405">
            <v>2007</v>
          </cell>
          <cell r="C405" t="str">
            <v>Concreto confeccionado em betoneira, com consumo 200kg de cimento por m3, exceto lançamento</v>
          </cell>
          <cell r="D405" t="str">
            <v>m³ </v>
          </cell>
          <cell r="E405">
            <v>159.79</v>
          </cell>
        </row>
        <row r="406">
          <cell r="A406">
            <v>3032</v>
          </cell>
          <cell r="B406">
            <v>2007</v>
          </cell>
          <cell r="C406" t="str">
            <v>Concreto confeccionado em betoneira, com consumo 250kg de cimento por m3, exceto lançamento</v>
          </cell>
          <cell r="D406" t="str">
            <v>m³ </v>
          </cell>
          <cell r="E406">
            <v>176.96</v>
          </cell>
        </row>
        <row r="407">
          <cell r="A407">
            <v>3033</v>
          </cell>
          <cell r="B407">
            <v>2007</v>
          </cell>
          <cell r="C407" t="str">
            <v>Concreto confeccionado em betoneira, com consumo 300kg de cimento por m3, exceto lançamento</v>
          </cell>
          <cell r="D407" t="str">
            <v>m³ </v>
          </cell>
          <cell r="E407">
            <v>187.06</v>
          </cell>
        </row>
        <row r="408">
          <cell r="A408">
            <v>3034</v>
          </cell>
          <cell r="B408">
            <v>2007</v>
          </cell>
          <cell r="C408" t="str">
            <v>Concreto confeccionado em betoneira, com consumo 350kg de cimento por m3, exceto lançamento</v>
          </cell>
          <cell r="D408" t="str">
            <v>m³ </v>
          </cell>
          <cell r="E408">
            <v>204.79</v>
          </cell>
        </row>
        <row r="409">
          <cell r="A409">
            <v>3035</v>
          </cell>
          <cell r="B409">
            <v>2007</v>
          </cell>
          <cell r="C409" t="str">
            <v>Concreto confeccionado em betoneira, com consumo 400kg de cimento por m3, exceto lançamento</v>
          </cell>
          <cell r="D409" t="str">
            <v>m³ </v>
          </cell>
          <cell r="E409">
            <v>222.48</v>
          </cell>
        </row>
        <row r="410">
          <cell r="A410">
            <v>3036</v>
          </cell>
          <cell r="B410">
            <v>2007</v>
          </cell>
          <cell r="C410" t="str">
            <v>Concreto confeccionado em betoneira, com consumo 450kg de cimento por m3, exceto lançamento</v>
          </cell>
          <cell r="D410" t="str">
            <v>m³ </v>
          </cell>
          <cell r="E410">
            <v>238.71</v>
          </cell>
        </row>
        <row r="411">
          <cell r="A411">
            <v>3037</v>
          </cell>
          <cell r="B411">
            <v>2007</v>
          </cell>
          <cell r="C411" t="str">
            <v>Concreto confeccionado em betoneira, com consumo 150kg de cimento por m3, usando-se seixo rolado, exceto lançamento</v>
          </cell>
          <cell r="D411" t="str">
            <v>m³ </v>
          </cell>
          <cell r="E411">
            <v>163.61</v>
          </cell>
        </row>
        <row r="412">
          <cell r="A412">
            <v>3038</v>
          </cell>
          <cell r="B412">
            <v>2007</v>
          </cell>
          <cell r="C412" t="str">
            <v>Concreto confeccionado em betoneira, com consumo 175kg de cimento por m3, usando-se seixo rolado, exceto lançamento</v>
          </cell>
          <cell r="D412" t="str">
            <v>m³ </v>
          </cell>
          <cell r="E412">
            <v>171.28</v>
          </cell>
        </row>
        <row r="413">
          <cell r="A413">
            <v>3039</v>
          </cell>
          <cell r="B413">
            <v>2007</v>
          </cell>
          <cell r="C413" t="str">
            <v>Concreto confeccionado em betoneira, com consumo 200kg de cimento por m3, usando-se seixo rolado, exceto lançamento</v>
          </cell>
          <cell r="D413" t="str">
            <v>m³ </v>
          </cell>
          <cell r="E413">
            <v>178.81</v>
          </cell>
        </row>
        <row r="414">
          <cell r="A414">
            <v>3040</v>
          </cell>
          <cell r="B414">
            <v>2007</v>
          </cell>
          <cell r="C414" t="str">
            <v>Concreto confeccionado em betoneira, com consumo 250kg de cimento por m3, usando-se seixo rolado, exceto lançamento</v>
          </cell>
          <cell r="D414" t="str">
            <v>m³ </v>
          </cell>
          <cell r="E414">
            <v>195.71</v>
          </cell>
        </row>
        <row r="415">
          <cell r="A415">
            <v>3041</v>
          </cell>
          <cell r="B415">
            <v>2007</v>
          </cell>
          <cell r="C415" t="str">
            <v>Concreto confeccionado em betoneira, com consumo 300kg de cimento por m3, usando-se seixo rolado, exceto lançamento</v>
          </cell>
          <cell r="D415" t="str">
            <v>m³ </v>
          </cell>
          <cell r="E415">
            <v>202.67</v>
          </cell>
        </row>
        <row r="416">
          <cell r="A416">
            <v>3042</v>
          </cell>
          <cell r="B416">
            <v>2007</v>
          </cell>
          <cell r="C416" t="str">
            <v>Concreto confeccionado em betoneira, com consumo 350kg de cimento por m3, usando-se seixo rolado, exceto lançamento</v>
          </cell>
          <cell r="D416" t="str">
            <v>m³ </v>
          </cell>
          <cell r="E416">
            <v>220.49</v>
          </cell>
        </row>
        <row r="417">
          <cell r="A417">
            <v>3043</v>
          </cell>
          <cell r="B417">
            <v>2007</v>
          </cell>
          <cell r="C417" t="str">
            <v>Concreto confeccionado em betoneira, com consumo 400kg de cimento por m3, usando-se seixo rolado, exceto lançamento</v>
          </cell>
          <cell r="D417" t="str">
            <v>m³ </v>
          </cell>
          <cell r="E417">
            <v>238.13</v>
          </cell>
        </row>
        <row r="418">
          <cell r="A418">
            <v>3044</v>
          </cell>
          <cell r="B418">
            <v>2007</v>
          </cell>
          <cell r="C418" t="str">
            <v>Concreto confeccionado em betoneira, com consumo 450kg de cimento por m3, usando-se seixo rolado, exceto lançamento</v>
          </cell>
          <cell r="D418" t="str">
            <v>m³ </v>
          </cell>
          <cell r="E418">
            <v>254.36</v>
          </cell>
        </row>
        <row r="419">
          <cell r="A419">
            <v>3045</v>
          </cell>
          <cell r="B419">
            <v>2007</v>
          </cell>
          <cell r="C419" t="str">
            <v>Concreto usinado, com consumo 150kg de cimento por m3, exceto lançamento</v>
          </cell>
          <cell r="D419" t="str">
            <v>m³ </v>
          </cell>
          <cell r="E419">
            <v>140.81</v>
          </cell>
        </row>
        <row r="420">
          <cell r="A420">
            <v>3046</v>
          </cell>
          <cell r="B420">
            <v>2007</v>
          </cell>
          <cell r="C420" t="str">
            <v>Concreto usinado, com consumo 175kg de cimento por m3, exceto lançamento</v>
          </cell>
          <cell r="D420" t="str">
            <v>m³ </v>
          </cell>
          <cell r="E420">
            <v>148.78</v>
          </cell>
        </row>
        <row r="421">
          <cell r="A421">
            <v>3047</v>
          </cell>
          <cell r="B421">
            <v>2007</v>
          </cell>
          <cell r="C421" t="str">
            <v>Concreto usinado, com consumo 200kg de cimento por m3, exceto lançamento</v>
          </cell>
          <cell r="D421" t="str">
            <v>m³ </v>
          </cell>
          <cell r="E421">
            <v>156.65</v>
          </cell>
        </row>
        <row r="422">
          <cell r="A422">
            <v>3048</v>
          </cell>
          <cell r="B422">
            <v>2007</v>
          </cell>
          <cell r="C422" t="str">
            <v>Concreto usinado, com consumo 250kg de cimento por m3, exceto lançamento</v>
          </cell>
          <cell r="D422" t="str">
            <v>m³ </v>
          </cell>
          <cell r="E422">
            <v>173.82</v>
          </cell>
        </row>
        <row r="423">
          <cell r="A423">
            <v>3049</v>
          </cell>
          <cell r="B423">
            <v>2007</v>
          </cell>
          <cell r="C423" t="str">
            <v>Concreto usinado, com consumo 300kg de cimento por m3, exceto lançamento</v>
          </cell>
          <cell r="D423" t="str">
            <v>m³ </v>
          </cell>
          <cell r="E423">
            <v>183.92</v>
          </cell>
        </row>
        <row r="424">
          <cell r="A424">
            <v>3050</v>
          </cell>
          <cell r="B424">
            <v>2007</v>
          </cell>
          <cell r="C424" t="str">
            <v>Concreto usinado, com consumo 350kg de cimento por m3, exceto lançamento</v>
          </cell>
          <cell r="D424" t="str">
            <v>m³ </v>
          </cell>
          <cell r="E424">
            <v>201.65</v>
          </cell>
        </row>
        <row r="425">
          <cell r="A425">
            <v>3051</v>
          </cell>
          <cell r="B425">
            <v>2007</v>
          </cell>
          <cell r="C425" t="str">
            <v>Concreto usinado, com consumo 400kg de cimento por m3, exceto lançamento</v>
          </cell>
          <cell r="D425" t="str">
            <v>m³ </v>
          </cell>
          <cell r="E425">
            <v>219.34</v>
          </cell>
        </row>
        <row r="426">
          <cell r="A426">
            <v>3052</v>
          </cell>
          <cell r="B426">
            <v>2007</v>
          </cell>
          <cell r="C426" t="str">
            <v>Concreto usinado, com consumo 450kg de cimento por m3, exceto lançamento</v>
          </cell>
          <cell r="D426" t="str">
            <v>m³ </v>
          </cell>
          <cell r="E426">
            <v>235.57</v>
          </cell>
        </row>
        <row r="427">
          <cell r="A427">
            <v>3053</v>
          </cell>
          <cell r="B427">
            <v>2007</v>
          </cell>
          <cell r="C427" t="str">
            <v>Concreto usinado, com consumo 150kg de cimento por m3, usando-se seixo rolado, exceto lançamento</v>
          </cell>
          <cell r="D427" t="str">
            <v>m³ </v>
          </cell>
          <cell r="E427">
            <v>160.47</v>
          </cell>
        </row>
        <row r="428">
          <cell r="A428">
            <v>3054</v>
          </cell>
          <cell r="B428">
            <v>2007</v>
          </cell>
          <cell r="C428" t="str">
            <v>Concreto usinado, com consumo 175kg de cimento por m3, usando-se seixo rolado, exceto lançamento</v>
          </cell>
          <cell r="D428" t="str">
            <v>m³ </v>
          </cell>
          <cell r="E428">
            <v>168.14</v>
          </cell>
        </row>
        <row r="429">
          <cell r="A429">
            <v>3055</v>
          </cell>
          <cell r="B429">
            <v>2007</v>
          </cell>
          <cell r="C429" t="str">
            <v>Concreto usinado, com consumo 200kg de cimento por m3, usando-se seixo rolado, exceto lançamento</v>
          </cell>
          <cell r="D429" t="str">
            <v>m³ </v>
          </cell>
          <cell r="E429">
            <v>175.67</v>
          </cell>
        </row>
        <row r="430">
          <cell r="A430">
            <v>3056</v>
          </cell>
          <cell r="B430">
            <v>2007</v>
          </cell>
          <cell r="C430" t="str">
            <v>Concreto usinado, com consumo 250kg de cimento por m3, usando-se seixo rolado, exceto lançamento</v>
          </cell>
          <cell r="D430" t="str">
            <v>m³ </v>
          </cell>
          <cell r="E430">
            <v>192.57</v>
          </cell>
        </row>
        <row r="431">
          <cell r="A431">
            <v>3057</v>
          </cell>
          <cell r="B431">
            <v>2007</v>
          </cell>
          <cell r="C431" t="str">
            <v>Concreto usinado, com consumo 300kg de cimento por m3, usando-se seixo rolado, exceto lançamento</v>
          </cell>
          <cell r="D431" t="str">
            <v>m³ </v>
          </cell>
          <cell r="E431">
            <v>199.53</v>
          </cell>
        </row>
        <row r="432">
          <cell r="A432">
            <v>3058</v>
          </cell>
          <cell r="B432">
            <v>2007</v>
          </cell>
          <cell r="C432" t="str">
            <v>Concreto usinado, com consumo 350kg de cimento por m3, usando-se seixo rolado, exceto lançamento</v>
          </cell>
          <cell r="D432" t="str">
            <v>m³ </v>
          </cell>
          <cell r="E432">
            <v>217.35</v>
          </cell>
        </row>
        <row r="433">
          <cell r="A433">
            <v>3059</v>
          </cell>
          <cell r="B433">
            <v>2007</v>
          </cell>
          <cell r="C433" t="str">
            <v>Concreto usinado, com consumo 400kg de cimento por m3, usando-se seixo rolado, exceto lançamento</v>
          </cell>
          <cell r="D433" t="str">
            <v>m³ </v>
          </cell>
          <cell r="E433">
            <v>234.99</v>
          </cell>
        </row>
        <row r="434">
          <cell r="A434">
            <v>3060</v>
          </cell>
          <cell r="B434">
            <v>2007</v>
          </cell>
          <cell r="C434" t="str">
            <v>Concreto usinado, com consumo 450kg de cimento por m3, usando-se seixo rolado, exceto lançamento</v>
          </cell>
          <cell r="D434" t="str">
            <v>m³ </v>
          </cell>
          <cell r="E434">
            <v>251.22</v>
          </cell>
        </row>
        <row r="435">
          <cell r="A435">
            <v>3061</v>
          </cell>
          <cell r="B435">
            <v>2007</v>
          </cell>
          <cell r="C435" t="str">
            <v>Concreto usinado, com consumo de 70kg de cimento por m3, para CCR</v>
          </cell>
          <cell r="D435" t="str">
            <v>m³ </v>
          </cell>
          <cell r="E435">
            <v>109.59</v>
          </cell>
        </row>
        <row r="436">
          <cell r="A436">
            <v>3062</v>
          </cell>
          <cell r="B436">
            <v>2007</v>
          </cell>
          <cell r="C436" t="str">
            <v>Concreto usinado, com consumo de 80kg de cimento por m3, para CCR</v>
          </cell>
          <cell r="D436" t="str">
            <v>m³ </v>
          </cell>
          <cell r="E436">
            <v>113.37</v>
          </cell>
        </row>
        <row r="437">
          <cell r="A437">
            <v>3063</v>
          </cell>
          <cell r="B437">
            <v>2007</v>
          </cell>
          <cell r="C437" t="str">
            <v>Concreto usinado, com consumo de 90kg de cimento por m3, para CCR</v>
          </cell>
          <cell r="D437" t="str">
            <v>m³ </v>
          </cell>
          <cell r="E437">
            <v>117.15</v>
          </cell>
        </row>
        <row r="438">
          <cell r="A438">
            <v>3064</v>
          </cell>
          <cell r="B438">
            <v>2007</v>
          </cell>
          <cell r="C438" t="str">
            <v>Concreto usinado, com consumo de 240 kg de cimento por m3, de ligação para CCR</v>
          </cell>
          <cell r="D438" t="str">
            <v>m³ </v>
          </cell>
          <cell r="E438">
            <v>174.54</v>
          </cell>
        </row>
        <row r="439">
          <cell r="A439">
            <v>3065</v>
          </cell>
          <cell r="B439">
            <v>2007</v>
          </cell>
          <cell r="C439" t="str">
            <v>Concreto usinado, com consumo de 155 kg de cimento por m3, dental, para obras de CCR</v>
          </cell>
          <cell r="D439" t="str">
            <v>m³ </v>
          </cell>
          <cell r="E439">
            <v>145.42</v>
          </cell>
        </row>
        <row r="440">
          <cell r="A440">
            <v>3066</v>
          </cell>
          <cell r="B440">
            <v>2007</v>
          </cell>
          <cell r="C440" t="str">
            <v>Concreto usinado, com consumo de 300 kg de cimento por m3, para vertedouro</v>
          </cell>
          <cell r="D440" t="str">
            <v>m³ </v>
          </cell>
          <cell r="E440">
            <v>175.56</v>
          </cell>
        </row>
        <row r="441">
          <cell r="A441">
            <v>3067</v>
          </cell>
          <cell r="B441">
            <v>2007</v>
          </cell>
          <cell r="C441" t="str">
            <v>Concreto projetado c/ consumo de 350kg/m3 em restauração de obras d artes especiais</v>
          </cell>
          <cell r="D441" t="str">
            <v>m³ </v>
          </cell>
          <cell r="E441">
            <v>617.71</v>
          </cell>
        </row>
        <row r="442">
          <cell r="A442">
            <v>3068</v>
          </cell>
          <cell r="B442">
            <v>2007</v>
          </cell>
          <cell r="C442" t="str">
            <v>Concreto projetado em superficies inclinadas ( somente aplicação )</v>
          </cell>
          <cell r="D442" t="str">
            <v>m³ </v>
          </cell>
          <cell r="E442">
            <v>185.45</v>
          </cell>
        </row>
        <row r="443">
          <cell r="A443">
            <v>3069</v>
          </cell>
          <cell r="B443">
            <v>2007</v>
          </cell>
          <cell r="C443" t="str">
            <v>Concreto projetado em superficies verticais ( somente aplicação )</v>
          </cell>
          <cell r="D443" t="str">
            <v>m³ </v>
          </cell>
          <cell r="E443">
            <v>247.26</v>
          </cell>
        </row>
        <row r="444">
          <cell r="A444">
            <v>3070</v>
          </cell>
          <cell r="B444">
            <v>2007</v>
          </cell>
          <cell r="C444" t="str">
            <v>Concreto projetado em tetos ( somente aplicação )</v>
          </cell>
          <cell r="D444" t="str">
            <v>m³ </v>
          </cell>
          <cell r="E444">
            <v>337.17</v>
          </cell>
        </row>
        <row r="445">
          <cell r="A445">
            <v>3071</v>
          </cell>
          <cell r="B445">
            <v>2007</v>
          </cell>
          <cell r="C445" t="str">
            <v>Lançamento e aplicação de concreto simples (não armado )</v>
          </cell>
          <cell r="D445" t="str">
            <v>m³ </v>
          </cell>
          <cell r="E445">
            <v>35.17</v>
          </cell>
        </row>
        <row r="446">
          <cell r="A446">
            <v>3072</v>
          </cell>
          <cell r="B446">
            <v>2007</v>
          </cell>
          <cell r="C446" t="str">
            <v>Lançamento e aplicação de concreto em fundação</v>
          </cell>
          <cell r="D446" t="str">
            <v>m³ </v>
          </cell>
          <cell r="E446">
            <v>52.19</v>
          </cell>
        </row>
        <row r="447">
          <cell r="A447">
            <v>3073</v>
          </cell>
          <cell r="B447">
            <v>2007</v>
          </cell>
          <cell r="C447" t="str">
            <v>Lançamento e aplicação de concreto em estrutura</v>
          </cell>
          <cell r="D447" t="str">
            <v>m³ </v>
          </cell>
          <cell r="E447">
            <v>59.56</v>
          </cell>
        </row>
        <row r="448">
          <cell r="A448">
            <v>3074</v>
          </cell>
          <cell r="B448">
            <v>2007</v>
          </cell>
          <cell r="C448" t="str">
            <v>Bombeamento de concreto</v>
          </cell>
          <cell r="D448" t="str">
            <v>m³ </v>
          </cell>
          <cell r="E448">
            <v>17.7</v>
          </cell>
        </row>
        <row r="449">
          <cell r="A449">
            <v>3075</v>
          </cell>
          <cell r="B449">
            <v>2007</v>
          </cell>
          <cell r="C449" t="str">
            <v>Adensamento e regularização de concreto com regua simples de 3,0m</v>
          </cell>
          <cell r="D449" t="str">
            <v>m2  </v>
          </cell>
          <cell r="E449">
            <v>7.63</v>
          </cell>
        </row>
        <row r="450">
          <cell r="A450">
            <v>3076</v>
          </cell>
          <cell r="B450">
            <v>2007</v>
          </cell>
          <cell r="C450" t="str">
            <v>Adensamento e regularização de concreto com regua simples de 5,0m</v>
          </cell>
          <cell r="D450" t="str">
            <v>m2  </v>
          </cell>
          <cell r="E450">
            <v>5.19</v>
          </cell>
        </row>
        <row r="451">
          <cell r="A451">
            <v>3077</v>
          </cell>
          <cell r="B451">
            <v>2007</v>
          </cell>
          <cell r="C451" t="str">
            <v>Acabamento de superficie com desempenadeira mecânica</v>
          </cell>
          <cell r="D451" t="str">
            <v>m2  </v>
          </cell>
          <cell r="E451">
            <v>5.01</v>
          </cell>
        </row>
        <row r="452">
          <cell r="A452">
            <v>3078</v>
          </cell>
          <cell r="B452">
            <v>2007</v>
          </cell>
          <cell r="C452" t="str">
            <v>Aplicação de concreto para CCR</v>
          </cell>
          <cell r="D452" t="str">
            <v>m³ </v>
          </cell>
          <cell r="E452">
            <v>6.74</v>
          </cell>
        </row>
        <row r="453">
          <cell r="A453">
            <v>3079</v>
          </cell>
          <cell r="B453">
            <v>2007</v>
          </cell>
          <cell r="C453" t="str">
            <v>Aplicação de concreto de ligação para CCR</v>
          </cell>
          <cell r="D453" t="str">
            <v>m³ </v>
          </cell>
          <cell r="E453">
            <v>41.7</v>
          </cell>
        </row>
        <row r="454">
          <cell r="A454">
            <v>3080</v>
          </cell>
          <cell r="B454">
            <v>2007</v>
          </cell>
          <cell r="C454" t="str">
            <v>Aplicação de concreto dental</v>
          </cell>
          <cell r="D454" t="str">
            <v>m³ </v>
          </cell>
          <cell r="E454">
            <v>30.93</v>
          </cell>
        </row>
        <row r="455">
          <cell r="A455">
            <v>3081</v>
          </cell>
          <cell r="B455">
            <v>2007</v>
          </cell>
          <cell r="C455" t="str">
            <v>Aplicação de concreto para vertedouro</v>
          </cell>
          <cell r="D455" t="str">
            <v>m³ </v>
          </cell>
          <cell r="E455">
            <v>53.31</v>
          </cell>
        </row>
        <row r="456">
          <cell r="A456">
            <v>3082</v>
          </cell>
          <cell r="B456">
            <v>2007</v>
          </cell>
          <cell r="C456" t="str">
            <v>Concreto ciclopico, 200kg/m3, com 12% de pedra de mão, inclusive lançamento</v>
          </cell>
          <cell r="D456" t="str">
            <v>m³ </v>
          </cell>
          <cell r="E456">
            <v>176.29</v>
          </cell>
        </row>
        <row r="457">
          <cell r="A457">
            <v>3083</v>
          </cell>
          <cell r="B457">
            <v>2007</v>
          </cell>
          <cell r="C457" t="str">
            <v>Concreto ciclopico, 200kg/m3, com 30% de pedra de mão, inclusive lançamento</v>
          </cell>
          <cell r="D457" t="str">
            <v>m³ </v>
          </cell>
          <cell r="E457">
            <v>153.12</v>
          </cell>
        </row>
        <row r="458">
          <cell r="A458">
            <v>3084</v>
          </cell>
          <cell r="B458">
            <v>2007</v>
          </cell>
          <cell r="C458" t="str">
            <v>Concreto armado de 250kg/m3, incluindo ferro e forma de madeira , para edificações</v>
          </cell>
          <cell r="D458" t="str">
            <v>m³ </v>
          </cell>
          <cell r="E458">
            <v>1098.11</v>
          </cell>
        </row>
        <row r="459">
          <cell r="A459">
            <v>3085</v>
          </cell>
          <cell r="B459">
            <v>2007</v>
          </cell>
          <cell r="C459" t="str">
            <v>Concreto armado de 300kg/m3, incluindo ferro e forma de madeira , para edificações, inclusive lançamento</v>
          </cell>
          <cell r="D459" t="str">
            <v>m³ </v>
          </cell>
          <cell r="E459">
            <v>1108.72</v>
          </cell>
        </row>
        <row r="460">
          <cell r="A460">
            <v>3086</v>
          </cell>
          <cell r="B460">
            <v>2007</v>
          </cell>
          <cell r="C460" t="str">
            <v>Concreto armado: vigas, vergas e outras peças sem escoramento, consumo de 300kg/m3, inclusive lançamento</v>
          </cell>
          <cell r="D460" t="str">
            <v>m³ </v>
          </cell>
          <cell r="E460">
            <v>1130.37</v>
          </cell>
        </row>
        <row r="461">
          <cell r="A461">
            <v>3087</v>
          </cell>
          <cell r="B461">
            <v>2007</v>
          </cell>
          <cell r="C461" t="str">
            <v>Concreto com resfriamento - preparo</v>
          </cell>
          <cell r="D461" t="str">
            <v>m³ </v>
          </cell>
          <cell r="E461">
            <v>12.55</v>
          </cell>
        </row>
        <row r="462">
          <cell r="A462">
            <v>3088</v>
          </cell>
          <cell r="B462">
            <v>2007</v>
          </cell>
          <cell r="C462" t="str">
            <v>Apicoamento em concreto com ferramentas manuais</v>
          </cell>
          <cell r="D462" t="str">
            <v>m2  </v>
          </cell>
          <cell r="E462">
            <v>9.49</v>
          </cell>
        </row>
        <row r="463">
          <cell r="A463">
            <v>3089</v>
          </cell>
          <cell r="B463">
            <v>2007</v>
          </cell>
          <cell r="C463" t="str">
            <v>Apicoamento de concreto</v>
          </cell>
          <cell r="D463" t="str">
            <v>m2  </v>
          </cell>
          <cell r="E463">
            <v>7.46</v>
          </cell>
        </row>
        <row r="464">
          <cell r="A464">
            <v>3090</v>
          </cell>
          <cell r="B464">
            <v>2007</v>
          </cell>
          <cell r="C464" t="str">
            <v>Limpeza manual de armadura</v>
          </cell>
          <cell r="D464" t="str">
            <v>m2  </v>
          </cell>
          <cell r="E464">
            <v>3.14</v>
          </cell>
        </row>
        <row r="465">
          <cell r="A465">
            <v>3091</v>
          </cell>
          <cell r="B465">
            <v>2007</v>
          </cell>
          <cell r="C465" t="str">
            <v>Limpeza de armadura com jateamento de água e areia com alto impacto</v>
          </cell>
          <cell r="D465" t="str">
            <v>m2  </v>
          </cell>
          <cell r="E465">
            <v>13.43</v>
          </cell>
        </row>
        <row r="466">
          <cell r="A466">
            <v>3092</v>
          </cell>
          <cell r="B466">
            <v>2007</v>
          </cell>
          <cell r="C466" t="str">
            <v>Limpeza de armadura com escarificação mecânica</v>
          </cell>
          <cell r="D466" t="str">
            <v>m2  </v>
          </cell>
          <cell r="E466">
            <v>13.21</v>
          </cell>
        </row>
        <row r="467">
          <cell r="A467">
            <v>3093</v>
          </cell>
          <cell r="B467">
            <v>2007</v>
          </cell>
          <cell r="C467" t="str">
            <v>Limpeza de superficie</v>
          </cell>
          <cell r="D467" t="str">
            <v>m2  </v>
          </cell>
          <cell r="E467">
            <v>0.54</v>
          </cell>
        </row>
        <row r="468">
          <cell r="A468">
            <v>3094</v>
          </cell>
          <cell r="B468">
            <v>2007</v>
          </cell>
          <cell r="C468" t="str">
            <v>Limpeza com jato de areia/água</v>
          </cell>
          <cell r="D468" t="str">
            <v>m2  </v>
          </cell>
          <cell r="E468">
            <v>11.08</v>
          </cell>
        </row>
        <row r="469">
          <cell r="A469">
            <v>3095</v>
          </cell>
          <cell r="B469">
            <v>2007</v>
          </cell>
          <cell r="C469" t="str">
            <v>Lavagem de superficie de concreto com jato de água e ar comprimido de alta pressão</v>
          </cell>
          <cell r="D469" t="str">
            <v>m2  </v>
          </cell>
          <cell r="E469">
            <v>0.53</v>
          </cell>
        </row>
        <row r="470">
          <cell r="A470">
            <v>3096</v>
          </cell>
          <cell r="B470">
            <v>2007</v>
          </cell>
          <cell r="C470" t="str">
            <v>Lixamento mecanico sobre concreto</v>
          </cell>
          <cell r="D470" t="str">
            <v>m2  </v>
          </cell>
          <cell r="E470" t="str">
            <v>3</v>
          </cell>
        </row>
        <row r="471">
          <cell r="A471">
            <v>3097</v>
          </cell>
          <cell r="B471">
            <v>2007</v>
          </cell>
          <cell r="C471" t="str">
            <v>Reposição de armadura oxidada</v>
          </cell>
          <cell r="D471" t="str">
            <v>kg  </v>
          </cell>
          <cell r="E471">
            <v>7.55</v>
          </cell>
        </row>
        <row r="472">
          <cell r="A472">
            <v>3098</v>
          </cell>
          <cell r="B472">
            <v>2007</v>
          </cell>
          <cell r="C472" t="str">
            <v>Revestimento de canal, em concreto de 250kg/m3, com espessura de 4cm</v>
          </cell>
          <cell r="D472" t="str">
            <v>m2  </v>
          </cell>
          <cell r="E472">
            <v>11.18</v>
          </cell>
        </row>
        <row r="473">
          <cell r="A473">
            <v>3099</v>
          </cell>
          <cell r="B473">
            <v>2007</v>
          </cell>
          <cell r="C473" t="str">
            <v>Revestimento de canal, em concreto de 250kg/m3, com espessura de 5cm</v>
          </cell>
          <cell r="D473" t="str">
            <v>m2  </v>
          </cell>
          <cell r="E473">
            <v>13.77</v>
          </cell>
        </row>
        <row r="474">
          <cell r="A474">
            <v>3100</v>
          </cell>
          <cell r="B474">
            <v>2007</v>
          </cell>
          <cell r="C474" t="str">
            <v>Revestimento de canal, em concreto de 250kg/m3, com espessura de 6cm</v>
          </cell>
          <cell r="D474" t="str">
            <v>m2  </v>
          </cell>
          <cell r="E474">
            <v>16.36</v>
          </cell>
        </row>
        <row r="475">
          <cell r="A475">
            <v>3101</v>
          </cell>
          <cell r="B475">
            <v>2007</v>
          </cell>
          <cell r="C475" t="str">
            <v>Revestimento de canal, em concreto de 250kg/m3, com espessura de 8cm</v>
          </cell>
          <cell r="D475" t="str">
            <v>m2  </v>
          </cell>
          <cell r="E475">
            <v>21.55</v>
          </cell>
        </row>
        <row r="476">
          <cell r="A476">
            <v>3102</v>
          </cell>
          <cell r="B476">
            <v>2007</v>
          </cell>
          <cell r="C476" t="str">
            <v>Revestimento de canal, em concreto de 250kg/m3, com espessura de 10cm</v>
          </cell>
          <cell r="D476" t="str">
            <v>m2  </v>
          </cell>
          <cell r="E476">
            <v>26.73</v>
          </cell>
        </row>
        <row r="477">
          <cell r="A477">
            <v>3103</v>
          </cell>
          <cell r="B477">
            <v>2007</v>
          </cell>
          <cell r="C477" t="str">
            <v>Junta longitudinal de retração</v>
          </cell>
          <cell r="D477" t="str">
            <v>m  </v>
          </cell>
          <cell r="E477">
            <v>3.17</v>
          </cell>
        </row>
        <row r="478">
          <cell r="A478">
            <v>3104</v>
          </cell>
          <cell r="B478">
            <v>2007</v>
          </cell>
          <cell r="C478" t="str">
            <v>Junta transversal de expansão</v>
          </cell>
          <cell r="D478" t="str">
            <v>m  </v>
          </cell>
          <cell r="E478">
            <v>3.17</v>
          </cell>
        </row>
        <row r="479">
          <cell r="A479">
            <v>3105</v>
          </cell>
          <cell r="B479">
            <v>2007</v>
          </cell>
          <cell r="C479" t="str">
            <v>Junta Fugenband O-12 - fornecimento e montagem</v>
          </cell>
          <cell r="D479" t="str">
            <v>m  </v>
          </cell>
          <cell r="E479">
            <v>37.95</v>
          </cell>
        </row>
        <row r="480">
          <cell r="A480">
            <v>3106</v>
          </cell>
          <cell r="B480">
            <v>2007</v>
          </cell>
          <cell r="C480" t="str">
            <v>Junta Fugenband O-22 - fornecimento e montagem</v>
          </cell>
          <cell r="D480" t="str">
            <v>m  </v>
          </cell>
          <cell r="E480">
            <v>75.08</v>
          </cell>
        </row>
        <row r="481">
          <cell r="A481">
            <v>3107</v>
          </cell>
          <cell r="B481">
            <v>2007</v>
          </cell>
          <cell r="C481" t="str">
            <v>Junta Fugenband O-35 - fornecimento e montagem</v>
          </cell>
          <cell r="D481" t="str">
            <v>m  </v>
          </cell>
          <cell r="E481">
            <v>178.31</v>
          </cell>
        </row>
        <row r="482">
          <cell r="A482">
            <v>3108</v>
          </cell>
          <cell r="B482">
            <v>2007</v>
          </cell>
          <cell r="C482" t="str">
            <v>Andaimes suspensos e plataforma de madeira</v>
          </cell>
          <cell r="D482" t="str">
            <v>m2  </v>
          </cell>
          <cell r="E482">
            <v>15.62</v>
          </cell>
        </row>
        <row r="483">
          <cell r="A483">
            <v>3109</v>
          </cell>
          <cell r="B483">
            <v>2007</v>
          </cell>
          <cell r="C483" t="str">
            <v>Aparelho de apoio Neoprene</v>
          </cell>
          <cell r="D483" t="str">
            <v>kg  </v>
          </cell>
          <cell r="E483">
            <v>34.67</v>
          </cell>
        </row>
        <row r="484">
          <cell r="A484">
            <v>3110</v>
          </cell>
          <cell r="B484">
            <v>2007</v>
          </cell>
          <cell r="C484" t="str">
            <v>Aparelho de apoio Neoprene fretado</v>
          </cell>
          <cell r="D484" t="str">
            <v>kg  </v>
          </cell>
          <cell r="E484">
            <v>32.36</v>
          </cell>
        </row>
        <row r="485">
          <cell r="A485">
            <v>3111</v>
          </cell>
          <cell r="B485">
            <v>2007</v>
          </cell>
          <cell r="C485" t="str">
            <v>Aplicação de geotextil não tecido de poliester tipo OP -20 ou similar</v>
          </cell>
          <cell r="D485" t="str">
            <v>m2  </v>
          </cell>
          <cell r="E485">
            <v>4.8</v>
          </cell>
        </row>
        <row r="486">
          <cell r="A486">
            <v>3112</v>
          </cell>
          <cell r="B486">
            <v>2007</v>
          </cell>
          <cell r="C486" t="str">
            <v>Aplicação de geotextil não tecido de poliester tipo OP -30 ou similar</v>
          </cell>
          <cell r="D486" t="str">
            <v>m2  </v>
          </cell>
          <cell r="E486">
            <v>5.9</v>
          </cell>
        </row>
        <row r="487">
          <cell r="A487">
            <v>3113</v>
          </cell>
          <cell r="B487">
            <v>2007</v>
          </cell>
          <cell r="C487" t="str">
            <v>Aplicação de geotextil não tecido de poliester tipo OP -40 ou similar</v>
          </cell>
          <cell r="D487" t="str">
            <v>m2  </v>
          </cell>
          <cell r="E487">
            <v>8.17</v>
          </cell>
        </row>
        <row r="488">
          <cell r="A488">
            <v>3114</v>
          </cell>
          <cell r="B488">
            <v>2007</v>
          </cell>
          <cell r="C488" t="str">
            <v>Fornecimento e aplicação de geomembrana de PEAD, esp. 1 mm Texturizada</v>
          </cell>
          <cell r="D488" t="str">
            <v>m2  </v>
          </cell>
          <cell r="E488">
            <v>40.62</v>
          </cell>
        </row>
        <row r="489">
          <cell r="A489">
            <v>3115</v>
          </cell>
          <cell r="B489">
            <v>2007</v>
          </cell>
          <cell r="C489" t="str">
            <v>Aplicação de resina epoxi s/ superficie de concreto</v>
          </cell>
          <cell r="D489" t="str">
            <v>m2  </v>
          </cell>
          <cell r="E489">
            <v>23.42</v>
          </cell>
        </row>
        <row r="490">
          <cell r="A490">
            <v>3116</v>
          </cell>
          <cell r="B490">
            <v>2007</v>
          </cell>
          <cell r="C490" t="str">
            <v>Corte em concreto deteriorado</v>
          </cell>
          <cell r="D490" t="str">
            <v>m2  </v>
          </cell>
          <cell r="E490">
            <v>1036.36</v>
          </cell>
        </row>
        <row r="491">
          <cell r="A491">
            <v>3117</v>
          </cell>
          <cell r="B491">
            <v>2007</v>
          </cell>
          <cell r="C491" t="str">
            <v>Execucão de furos de concreto c/ broca de 1/2" a 1"</v>
          </cell>
          <cell r="D491" t="str">
            <v>m  </v>
          </cell>
          <cell r="E491">
            <v>8.62</v>
          </cell>
        </row>
        <row r="492">
          <cell r="A492">
            <v>3118</v>
          </cell>
          <cell r="B492">
            <v>2007</v>
          </cell>
          <cell r="C492" t="str">
            <v>Furo a martelete, diametro 3", para ancoragem de fixação na rocha</v>
          </cell>
          <cell r="D492" t="str">
            <v>m  </v>
          </cell>
          <cell r="E492">
            <v>14.76</v>
          </cell>
        </row>
        <row r="493">
          <cell r="A493">
            <v>3119</v>
          </cell>
          <cell r="B493">
            <v>2007</v>
          </cell>
          <cell r="C493" t="str">
            <v>Selagem de fissuras c/ injecão de resinas</v>
          </cell>
          <cell r="D493" t="str">
            <v>kg  </v>
          </cell>
          <cell r="E493">
            <v>88.9</v>
          </cell>
        </row>
        <row r="494">
          <cell r="A494">
            <v>3120</v>
          </cell>
          <cell r="B494">
            <v>2007</v>
          </cell>
          <cell r="C494" t="str">
            <v>Transporte de concreto em caminhão betoneira, de usina a barragem DMT &lt;= 1,00km</v>
          </cell>
          <cell r="D494" t="str">
            <v>m³ </v>
          </cell>
          <cell r="E494">
            <v>12.72</v>
          </cell>
        </row>
        <row r="495">
          <cell r="A495">
            <v>3121</v>
          </cell>
          <cell r="B495">
            <v>2007</v>
          </cell>
          <cell r="C495" t="str">
            <v>Transporte de concreto em caminhão betoneira, de usina a barragem DMT &gt; 1,00km</v>
          </cell>
          <cell r="D495" t="str">
            <v>m³/km  </v>
          </cell>
          <cell r="E495">
            <v>7.23</v>
          </cell>
        </row>
        <row r="496">
          <cell r="A496">
            <v>3122</v>
          </cell>
          <cell r="B496">
            <v>2007</v>
          </cell>
          <cell r="C496" t="str">
            <v>Transporte de concreto com correia</v>
          </cell>
          <cell r="D496" t="str">
            <v>m³ </v>
          </cell>
          <cell r="E496">
            <v>2.57</v>
          </cell>
        </row>
        <row r="497">
          <cell r="A497">
            <v>3123</v>
          </cell>
          <cell r="B497">
            <v>2007</v>
          </cell>
          <cell r="C497" t="str">
            <v>Canal de concreto armado tipo 20 x 30</v>
          </cell>
          <cell r="D497" t="str">
            <v>m  </v>
          </cell>
          <cell r="E497">
            <v>140.14</v>
          </cell>
        </row>
        <row r="498">
          <cell r="A498">
            <v>3124</v>
          </cell>
          <cell r="B498">
            <v>2007</v>
          </cell>
          <cell r="C498" t="str">
            <v>Canal de concreto armado tipo 20 x 40</v>
          </cell>
          <cell r="D498" t="str">
            <v>m  </v>
          </cell>
          <cell r="E498">
            <v>140.47</v>
          </cell>
        </row>
        <row r="499">
          <cell r="A499">
            <v>3125</v>
          </cell>
          <cell r="B499">
            <v>2007</v>
          </cell>
          <cell r="C499" t="str">
            <v>Canal de concreto armado tipo 20 x 50</v>
          </cell>
          <cell r="D499" t="str">
            <v>m  </v>
          </cell>
          <cell r="E499">
            <v>178.25</v>
          </cell>
        </row>
        <row r="500">
          <cell r="A500">
            <v>3126</v>
          </cell>
          <cell r="B500">
            <v>2007</v>
          </cell>
          <cell r="C500" t="str">
            <v>Canal de concreto armado tipo 25 x 30</v>
          </cell>
          <cell r="D500" t="str">
            <v>m  </v>
          </cell>
          <cell r="E500">
            <v>152.67</v>
          </cell>
        </row>
        <row r="501">
          <cell r="A501">
            <v>3127</v>
          </cell>
          <cell r="B501">
            <v>2007</v>
          </cell>
          <cell r="C501" t="str">
            <v>Canal de concreto armado tipo 30 x 40</v>
          </cell>
          <cell r="D501" t="str">
            <v>m  </v>
          </cell>
          <cell r="E501">
            <v>174.84</v>
          </cell>
        </row>
        <row r="502">
          <cell r="A502">
            <v>3128</v>
          </cell>
          <cell r="B502">
            <v>2007</v>
          </cell>
          <cell r="C502" t="str">
            <v>Canal de concreto armado tipo 30 x 50</v>
          </cell>
          <cell r="D502" t="str">
            <v>m  </v>
          </cell>
          <cell r="E502">
            <v>198.93</v>
          </cell>
        </row>
        <row r="503">
          <cell r="A503">
            <v>3129</v>
          </cell>
          <cell r="B503">
            <v>2007</v>
          </cell>
          <cell r="C503" t="str">
            <v>Canal de concreto armado tipo 30 x 60</v>
          </cell>
          <cell r="D503" t="str">
            <v>m  </v>
          </cell>
          <cell r="E503">
            <v>212.91</v>
          </cell>
        </row>
        <row r="504">
          <cell r="A504">
            <v>3130</v>
          </cell>
          <cell r="B504">
            <v>2007</v>
          </cell>
          <cell r="C504" t="str">
            <v>Canal de concreto armado tipo 30 x 70</v>
          </cell>
          <cell r="D504" t="str">
            <v>m  </v>
          </cell>
          <cell r="E504">
            <v>226.93</v>
          </cell>
        </row>
        <row r="505">
          <cell r="A505">
            <v>3131</v>
          </cell>
          <cell r="B505">
            <v>2007</v>
          </cell>
          <cell r="C505" t="str">
            <v>Canal de concreto armado tipo 35 x 40</v>
          </cell>
          <cell r="D505" t="str">
            <v>m  </v>
          </cell>
          <cell r="E505" t="str">
            <v>198.43 </v>
          </cell>
        </row>
        <row r="506">
          <cell r="A506">
            <v>3132</v>
          </cell>
          <cell r="B506">
            <v>2007</v>
          </cell>
          <cell r="C506" t="str">
            <v>Canal de concreto armado tipo 35 x 50</v>
          </cell>
          <cell r="D506" t="str">
            <v>m  </v>
          </cell>
          <cell r="E506">
            <v>210.1</v>
          </cell>
        </row>
        <row r="507">
          <cell r="A507">
            <v>3133</v>
          </cell>
          <cell r="B507">
            <v>2007</v>
          </cell>
          <cell r="C507" t="str">
            <v>Canal de concreto armado tipo 40 x 60</v>
          </cell>
          <cell r="D507" t="str">
            <v>m  </v>
          </cell>
          <cell r="E507">
            <v>239.63</v>
          </cell>
        </row>
        <row r="508">
          <cell r="A508">
            <v>3134</v>
          </cell>
          <cell r="B508">
            <v>2007</v>
          </cell>
          <cell r="C508" t="str">
            <v>Canal de concreto armado tipo 40 x 70</v>
          </cell>
          <cell r="D508" t="str">
            <v>m  </v>
          </cell>
          <cell r="E508">
            <v>250.18</v>
          </cell>
        </row>
        <row r="509">
          <cell r="A509">
            <v>3135</v>
          </cell>
          <cell r="B509">
            <v>2007</v>
          </cell>
          <cell r="C509" t="str">
            <v>Canal de concreto armado tipo 40 x 100</v>
          </cell>
          <cell r="D509" t="str">
            <v>m  </v>
          </cell>
          <cell r="E509">
            <v>304.86</v>
          </cell>
        </row>
        <row r="510">
          <cell r="A510">
            <v>3136</v>
          </cell>
          <cell r="B510">
            <v>2007</v>
          </cell>
          <cell r="C510" t="str">
            <v>Canal de concreto armado tipo 45 x 30</v>
          </cell>
          <cell r="D510" t="str">
            <v>m  </v>
          </cell>
          <cell r="E510">
            <v>200.51</v>
          </cell>
        </row>
        <row r="511">
          <cell r="A511">
            <v>3137</v>
          </cell>
          <cell r="B511">
            <v>2007</v>
          </cell>
          <cell r="C511" t="str">
            <v>Canal de concreto armado tipo 45 x 60</v>
          </cell>
          <cell r="D511" t="str">
            <v>m  </v>
          </cell>
          <cell r="E511">
            <v>250.88</v>
          </cell>
        </row>
        <row r="512">
          <cell r="A512">
            <v>3138</v>
          </cell>
          <cell r="B512">
            <v>2007</v>
          </cell>
          <cell r="C512" t="str">
            <v>Canal de concreto armado tipo 45 x 70</v>
          </cell>
          <cell r="D512" t="str">
            <v>m  </v>
          </cell>
          <cell r="E512">
            <v>264.06</v>
          </cell>
        </row>
        <row r="513">
          <cell r="A513">
            <v>3139</v>
          </cell>
          <cell r="B513">
            <v>2007</v>
          </cell>
          <cell r="C513" t="str">
            <v>Canal de concreto armado tipo 50 x 80</v>
          </cell>
          <cell r="D513" t="str">
            <v>m  </v>
          </cell>
          <cell r="E513">
            <v>307.37</v>
          </cell>
        </row>
        <row r="514">
          <cell r="A514">
            <v>3140</v>
          </cell>
          <cell r="B514">
            <v>2007</v>
          </cell>
          <cell r="C514" t="str">
            <v>Canal de concreto armado tipo 50 x 100</v>
          </cell>
          <cell r="D514" t="str">
            <v>m  </v>
          </cell>
          <cell r="E514">
            <v>329.53</v>
          </cell>
        </row>
        <row r="515">
          <cell r="A515">
            <v>3141</v>
          </cell>
          <cell r="B515">
            <v>2007</v>
          </cell>
          <cell r="C515" t="str">
            <v>Canal de concreto armado tipo 60 x 100</v>
          </cell>
          <cell r="D515" t="str">
            <v>m  </v>
          </cell>
          <cell r="E515">
            <v>379.04</v>
          </cell>
        </row>
        <row r="516">
          <cell r="A516">
            <v>3142</v>
          </cell>
          <cell r="B516">
            <v>2007</v>
          </cell>
          <cell r="C516" t="str">
            <v>Cercas de estaca de concreto com 09 fios de arame farpado</v>
          </cell>
          <cell r="D516" t="str">
            <v>m  </v>
          </cell>
          <cell r="E516">
            <v>22.31</v>
          </cell>
        </row>
        <row r="517">
          <cell r="A517">
            <v>3143</v>
          </cell>
          <cell r="B517">
            <v>2007</v>
          </cell>
          <cell r="C517" t="str">
            <v>Cercas de estaca de concreto com 10 fios de arame farpado</v>
          </cell>
          <cell r="D517" t="str">
            <v>m  </v>
          </cell>
          <cell r="E517">
            <v>23.14</v>
          </cell>
        </row>
        <row r="518">
          <cell r="A518">
            <v>3144</v>
          </cell>
          <cell r="B518">
            <v>2007</v>
          </cell>
          <cell r="C518" t="str">
            <v>Cerca de estaca de madeira c/ 4 fios de arame farpado</v>
          </cell>
          <cell r="D518" t="str">
            <v>m  </v>
          </cell>
          <cell r="E518">
            <v>12.95</v>
          </cell>
        </row>
        <row r="519">
          <cell r="A519">
            <v>3145</v>
          </cell>
          <cell r="B519">
            <v>2007</v>
          </cell>
          <cell r="C519" t="str">
            <v>Cerca de estaca de madeira c/ 5 fios de arame farpado</v>
          </cell>
          <cell r="D519" t="str">
            <v>m  </v>
          </cell>
          <cell r="E519">
            <v>14.16</v>
          </cell>
        </row>
        <row r="520">
          <cell r="A520">
            <v>3146</v>
          </cell>
          <cell r="B520">
            <v>2007</v>
          </cell>
          <cell r="C520" t="str">
            <v>Cerca de estaca de madeira c/ 5 fios de arame farpado, com estaca de 1 em 1m e mourão de 20 em 20m</v>
          </cell>
          <cell r="D520" t="str">
            <v>m  </v>
          </cell>
          <cell r="E520">
            <v>13.94</v>
          </cell>
        </row>
        <row r="521">
          <cell r="A521">
            <v>3147</v>
          </cell>
          <cell r="B521">
            <v>2007</v>
          </cell>
          <cell r="C521" t="str">
            <v>Cerca de estaca de madeira c/ 9 fios de arame farpado</v>
          </cell>
          <cell r="D521" t="str">
            <v>m  </v>
          </cell>
          <cell r="E521">
            <v>16.54</v>
          </cell>
        </row>
        <row r="522">
          <cell r="A522">
            <v>3148</v>
          </cell>
          <cell r="B522">
            <v>2007</v>
          </cell>
          <cell r="C522" t="str">
            <v>Cerca de estaca de madeira c/ 10 fios de arame farpado</v>
          </cell>
          <cell r="D522" t="str">
            <v>m  </v>
          </cell>
          <cell r="E522">
            <v>17.74</v>
          </cell>
        </row>
        <row r="523">
          <cell r="A523">
            <v>3149</v>
          </cell>
          <cell r="B523">
            <v>2007</v>
          </cell>
          <cell r="C523" t="str">
            <v>Cerca de estaca de madeira rustica, c/ 4 fios de arame farpado</v>
          </cell>
          <cell r="D523" t="str">
            <v>m  </v>
          </cell>
          <cell r="E523">
            <v>11.37</v>
          </cell>
        </row>
        <row r="524">
          <cell r="A524">
            <v>3150</v>
          </cell>
          <cell r="B524">
            <v>2007</v>
          </cell>
          <cell r="C524" t="str">
            <v>Cerca de estaca de madeira rustica, c/ 5 fios de arame farpado</v>
          </cell>
          <cell r="D524" t="str">
            <v>m  </v>
          </cell>
          <cell r="E524">
            <v>12.58</v>
          </cell>
        </row>
        <row r="525">
          <cell r="A525">
            <v>3151</v>
          </cell>
          <cell r="B525">
            <v>2007</v>
          </cell>
          <cell r="C525" t="str">
            <v>Calha de concreto armado D = 20 cm</v>
          </cell>
          <cell r="D525" t="str">
            <v>m  </v>
          </cell>
          <cell r="E525">
            <v>14.07</v>
          </cell>
        </row>
        <row r="526">
          <cell r="A526">
            <v>3152</v>
          </cell>
          <cell r="B526">
            <v>2007</v>
          </cell>
          <cell r="C526" t="str">
            <v>Calha de concreto armado D = 30 cm</v>
          </cell>
          <cell r="D526" t="str">
            <v>m  </v>
          </cell>
          <cell r="E526">
            <v>17.08</v>
          </cell>
        </row>
        <row r="527">
          <cell r="A527">
            <v>3153</v>
          </cell>
          <cell r="B527">
            <v>2007</v>
          </cell>
          <cell r="C527" t="str">
            <v>Calha de concreto armado D = 40 cm</v>
          </cell>
          <cell r="D527" t="str">
            <v>m  </v>
          </cell>
          <cell r="E527">
            <v>23.88</v>
          </cell>
        </row>
        <row r="528">
          <cell r="A528">
            <v>3154</v>
          </cell>
          <cell r="B528">
            <v>2007</v>
          </cell>
          <cell r="C528" t="str">
            <v>Calha de concreto armado D = 50 cm</v>
          </cell>
          <cell r="D528" t="str">
            <v>m  </v>
          </cell>
          <cell r="E528">
            <v>29.97</v>
          </cell>
        </row>
        <row r="529">
          <cell r="A529">
            <v>3155</v>
          </cell>
          <cell r="B529">
            <v>2007</v>
          </cell>
          <cell r="C529" t="str">
            <v>Canaleta de ombreira com pedra argamassada, e=0,30m</v>
          </cell>
          <cell r="D529" t="str">
            <v>m³ </v>
          </cell>
          <cell r="E529">
            <v>133.84</v>
          </cell>
        </row>
        <row r="530">
          <cell r="A530">
            <v>3156</v>
          </cell>
          <cell r="B530">
            <v>2007</v>
          </cell>
          <cell r="C530" t="str">
            <v>Tubo de concreto simples com D = 0,20 m, inclusive fornecimento e colocação</v>
          </cell>
          <cell r="D530" t="str">
            <v>m  </v>
          </cell>
          <cell r="E530">
            <v>24.22</v>
          </cell>
        </row>
        <row r="531">
          <cell r="A531">
            <v>3157</v>
          </cell>
          <cell r="B531">
            <v>2007</v>
          </cell>
          <cell r="C531" t="str">
            <v>Tubo de concreto simples com D = 0,30 m, inclusive fornecimento e colocação</v>
          </cell>
          <cell r="D531" t="str">
            <v>m  </v>
          </cell>
          <cell r="E531">
            <v>31.44</v>
          </cell>
        </row>
        <row r="532">
          <cell r="A532">
            <v>3158</v>
          </cell>
          <cell r="B532">
            <v>2007</v>
          </cell>
          <cell r="C532" t="str">
            <v>Tubo de concreto simples com D = 0,40 m, inclusive fornecimento e colocação</v>
          </cell>
          <cell r="D532" t="str">
            <v>m  </v>
          </cell>
          <cell r="E532">
            <v>45.84</v>
          </cell>
        </row>
        <row r="533">
          <cell r="A533">
            <v>3159</v>
          </cell>
          <cell r="B533">
            <v>2007</v>
          </cell>
          <cell r="C533" t="str">
            <v>Tubo de concreto simples com D = 0,50 m, inclusive fornecimento e colocação</v>
          </cell>
          <cell r="D533" t="str">
            <v>m  </v>
          </cell>
          <cell r="E533">
            <v>62.63</v>
          </cell>
        </row>
        <row r="534">
          <cell r="A534">
            <v>3160</v>
          </cell>
          <cell r="B534">
            <v>2007</v>
          </cell>
          <cell r="C534" t="str">
            <v>Tubo de concreto simples com D = 0,60 m, inclusive fornecimento e colocação</v>
          </cell>
          <cell r="D534" t="str">
            <v>m  </v>
          </cell>
          <cell r="E534">
            <v>81.37</v>
          </cell>
        </row>
        <row r="535">
          <cell r="A535">
            <v>3161</v>
          </cell>
          <cell r="B535">
            <v>2007</v>
          </cell>
          <cell r="C535" t="str">
            <v>Tubo de concreto armado CA 1 com D = 0,60 m, inclusive fornecimento e colocação</v>
          </cell>
          <cell r="D535" t="str">
            <v>m  </v>
          </cell>
          <cell r="E535">
            <v>90.92</v>
          </cell>
        </row>
        <row r="536">
          <cell r="A536">
            <v>3162</v>
          </cell>
          <cell r="B536">
            <v>2007</v>
          </cell>
          <cell r="C536" t="str">
            <v>Tubo de concreto armado CA 1 com D = 0,70 m, inclusive fornecimento e colocação</v>
          </cell>
          <cell r="D536" t="str">
            <v>m  </v>
          </cell>
          <cell r="E536">
            <v>120.18</v>
          </cell>
        </row>
        <row r="537">
          <cell r="A537">
            <v>3163</v>
          </cell>
          <cell r="B537">
            <v>2007</v>
          </cell>
          <cell r="C537" t="str">
            <v>Tubo de concreto armado CA 1 com D = 0,80 m, inclusive fornecimento e colocação</v>
          </cell>
          <cell r="D537" t="str">
            <v>m  </v>
          </cell>
          <cell r="E537">
            <v>148.97</v>
          </cell>
        </row>
        <row r="538">
          <cell r="A538">
            <v>3164</v>
          </cell>
          <cell r="B538">
            <v>2007</v>
          </cell>
          <cell r="C538" t="str">
            <v>Tubo de concreto armado CA 1 com D = 0,90 m, inclusive fornecimento e colocação</v>
          </cell>
          <cell r="D538" t="str">
            <v>m  </v>
          </cell>
          <cell r="E538">
            <v>185.16</v>
          </cell>
        </row>
        <row r="539">
          <cell r="A539">
            <v>3165</v>
          </cell>
          <cell r="B539">
            <v>2007</v>
          </cell>
          <cell r="C539" t="str">
            <v>Tubo de concreto armado CA 1 com D = 1,00 m, inclusive fornecimento e colocação</v>
          </cell>
          <cell r="D539" t="str">
            <v>m  </v>
          </cell>
          <cell r="E539">
            <v>211.19</v>
          </cell>
        </row>
        <row r="540">
          <cell r="A540">
            <v>3166</v>
          </cell>
          <cell r="B540">
            <v>2007</v>
          </cell>
          <cell r="C540" t="str">
            <v>Tubo de concreto armado CA 1 com D = 1,20 m, inclusive fornecimento e colocação</v>
          </cell>
          <cell r="D540" t="str">
            <v>m  </v>
          </cell>
          <cell r="E540">
            <v>298.04</v>
          </cell>
        </row>
        <row r="541">
          <cell r="A541">
            <v>3167</v>
          </cell>
          <cell r="B541">
            <v>2007</v>
          </cell>
          <cell r="C541" t="str">
            <v>Tubo de concreto armado CA 2 com D = 0,60 m, inclusive fornecimento e colocação</v>
          </cell>
          <cell r="D541" t="str">
            <v>m  </v>
          </cell>
          <cell r="E541">
            <v>96.44</v>
          </cell>
        </row>
        <row r="542">
          <cell r="A542">
            <v>3168</v>
          </cell>
          <cell r="B542">
            <v>2007</v>
          </cell>
          <cell r="C542" t="str">
            <v>Tubo de concreto armado CA 2 com D = 0,70 m, inclusive fornecimento e colocação</v>
          </cell>
          <cell r="D542" t="str">
            <v>m  </v>
          </cell>
          <cell r="E542">
            <v>127.79</v>
          </cell>
        </row>
        <row r="543">
          <cell r="A543">
            <v>3169</v>
          </cell>
          <cell r="B543">
            <v>2007</v>
          </cell>
          <cell r="C543" t="str">
            <v>Tubo de concreto armado CA 2 com D = 0,80 m, inclusive fornecimento e colocação</v>
          </cell>
          <cell r="D543" t="str">
            <v>m  </v>
          </cell>
          <cell r="E543">
            <v>173.08</v>
          </cell>
        </row>
        <row r="544">
          <cell r="A544">
            <v>3170</v>
          </cell>
          <cell r="B544">
            <v>2007</v>
          </cell>
          <cell r="C544" t="str">
            <v>Tubo de concreto armado CA 2 com D = 0,90 m, inclusive fornecimento e colocação</v>
          </cell>
          <cell r="D544" t="str">
            <v>m  </v>
          </cell>
          <cell r="E544">
            <v>212.28</v>
          </cell>
        </row>
        <row r="545">
          <cell r="A545">
            <v>3171</v>
          </cell>
          <cell r="B545">
            <v>2007</v>
          </cell>
          <cell r="C545" t="str">
            <v>Tubo de concreto armado CA 2 com D = 1,00 m, inclusive fornecimento e colocação</v>
          </cell>
          <cell r="D545" t="str">
            <v>m  </v>
          </cell>
          <cell r="E545">
            <v>239.77</v>
          </cell>
        </row>
        <row r="546">
          <cell r="A546">
            <v>3172</v>
          </cell>
          <cell r="B546">
            <v>2007</v>
          </cell>
          <cell r="C546" t="str">
            <v>Tubo de concreto armado CA 2 com D = 1,20 m, inclusive fornecimento e colocação</v>
          </cell>
          <cell r="D546" t="str">
            <v>m  </v>
          </cell>
          <cell r="E546">
            <v>396.92</v>
          </cell>
        </row>
        <row r="547">
          <cell r="A547">
            <v>3173</v>
          </cell>
          <cell r="B547">
            <v>2007</v>
          </cell>
          <cell r="C547" t="str">
            <v>Tubo de concreto armado classe CA 3, com D = 700 mm, inclusive fornecimento e colocação</v>
          </cell>
          <cell r="D547" t="str">
            <v>m  </v>
          </cell>
          <cell r="E547">
            <v>172.58</v>
          </cell>
        </row>
        <row r="548">
          <cell r="A548">
            <v>3174</v>
          </cell>
          <cell r="B548">
            <v>2007</v>
          </cell>
          <cell r="C548" t="str">
            <v>Tubo de concreto armado classe CA 3, com D = 800 mm, inclusive fornecimento e colocação</v>
          </cell>
          <cell r="D548" t="str">
            <v>m  </v>
          </cell>
          <cell r="E548">
            <v>203.81</v>
          </cell>
        </row>
        <row r="549">
          <cell r="A549">
            <v>3175</v>
          </cell>
          <cell r="B549">
            <v>2007</v>
          </cell>
          <cell r="C549" t="str">
            <v>Tubo de concreto armado classe CA 3, com D = 900 mm, inclusive fornecimento e colocação</v>
          </cell>
          <cell r="D549" t="str">
            <v>m  </v>
          </cell>
          <cell r="E549">
            <v>224.23</v>
          </cell>
        </row>
        <row r="550">
          <cell r="A550">
            <v>3176</v>
          </cell>
          <cell r="B550">
            <v>2007</v>
          </cell>
          <cell r="C550" t="str">
            <v>Tubo de concreto armado classe CA 3, com D = 1000 mm, inclusive fornecimento e colocação</v>
          </cell>
          <cell r="D550" t="str">
            <v>m  </v>
          </cell>
          <cell r="E550">
            <v>262.84</v>
          </cell>
        </row>
        <row r="551">
          <cell r="A551">
            <v>3177</v>
          </cell>
          <cell r="B551">
            <v>2007</v>
          </cell>
          <cell r="C551" t="str">
            <v>Tubo de concreto armado classe CA 3, com D = 1100 mm, inclusive fornecimento e colocação</v>
          </cell>
          <cell r="D551" t="str">
            <v>m  </v>
          </cell>
          <cell r="E551">
            <v>282.64</v>
          </cell>
        </row>
        <row r="552">
          <cell r="A552">
            <v>3178</v>
          </cell>
          <cell r="B552">
            <v>2007</v>
          </cell>
          <cell r="C552" t="str">
            <v>Tubo de concreto armado classe CA 3, com D = 1200 mm, inclusive fornecimento e colocação</v>
          </cell>
          <cell r="D552" t="str">
            <v>m  </v>
          </cell>
          <cell r="E552">
            <v>419.15</v>
          </cell>
        </row>
        <row r="553">
          <cell r="A553">
            <v>3179</v>
          </cell>
          <cell r="B553">
            <v>2007</v>
          </cell>
          <cell r="C553" t="str">
            <v>Tubo de concreto armado centrifugado com D = 600mm, tipo CA1, inclusive fornecimento e colocação</v>
          </cell>
          <cell r="D553" t="str">
            <v>m  </v>
          </cell>
          <cell r="E553" t="str">
            <v>79</v>
          </cell>
        </row>
        <row r="554">
          <cell r="A554">
            <v>3180</v>
          </cell>
          <cell r="B554">
            <v>2007</v>
          </cell>
          <cell r="C554" t="str">
            <v>Tubo de concreto armado centrifugado com D = 700mm, tipo CA1, inclusive fornecimento e colocação</v>
          </cell>
          <cell r="D554" t="str">
            <v>m  </v>
          </cell>
          <cell r="E554">
            <v>113.35</v>
          </cell>
        </row>
        <row r="555">
          <cell r="A555">
            <v>3181</v>
          </cell>
          <cell r="B555">
            <v>2007</v>
          </cell>
          <cell r="C555" t="str">
            <v>Tubo de concreto armado centrifugado com D = 800mm, tipo CA1, inclusive fornecimento e colocação</v>
          </cell>
          <cell r="D555" t="str">
            <v>m  </v>
          </cell>
          <cell r="E555">
            <v>133.97</v>
          </cell>
        </row>
        <row r="556">
          <cell r="A556">
            <v>3182</v>
          </cell>
          <cell r="B556">
            <v>2007</v>
          </cell>
          <cell r="C556" t="str">
            <v>Tubo de concreto armado centrifugado com D = 900mm, tipo CA1, inclusive fornecimento e colocação</v>
          </cell>
          <cell r="D556" t="str">
            <v>m  </v>
          </cell>
          <cell r="E556">
            <v>180.2</v>
          </cell>
        </row>
        <row r="557">
          <cell r="A557">
            <v>3183</v>
          </cell>
          <cell r="B557">
            <v>2007</v>
          </cell>
          <cell r="C557" t="str">
            <v>Tubo de concreto armado centrifugado com D = 1000mm, t ipo CA1, inclusive fornecimento e colocação</v>
          </cell>
          <cell r="D557" t="str">
            <v>m  </v>
          </cell>
          <cell r="E557">
            <v>210.42</v>
          </cell>
        </row>
        <row r="558">
          <cell r="A558">
            <v>3184</v>
          </cell>
          <cell r="B558">
            <v>2007</v>
          </cell>
          <cell r="C558" t="str">
            <v>Tubo de concreto armado centrifugado com D = 1200mm, t ipo CA1, inclusive fornecimento e colocação</v>
          </cell>
          <cell r="D558" t="str">
            <v>m  </v>
          </cell>
          <cell r="E558">
            <v>279.72</v>
          </cell>
        </row>
        <row r="559">
          <cell r="A559">
            <v>3185</v>
          </cell>
          <cell r="B559">
            <v>2007</v>
          </cell>
          <cell r="C559" t="str">
            <v>Tubo de concreto armado centrifugado com D = 600mm, tipo CA2, inclusive fornecimento e colocação</v>
          </cell>
          <cell r="D559" t="str">
            <v>m  </v>
          </cell>
          <cell r="E559">
            <v>84.65</v>
          </cell>
        </row>
        <row r="560">
          <cell r="A560">
            <v>3186</v>
          </cell>
          <cell r="B560">
            <v>2007</v>
          </cell>
          <cell r="C560" t="str">
            <v>Tubo de concreto armado centrifugado com D = 700mm, tipo CA2, inclusive fornecimento e colocação</v>
          </cell>
          <cell r="D560" t="str">
            <v>m  </v>
          </cell>
          <cell r="E560">
            <v>123.04</v>
          </cell>
        </row>
        <row r="561">
          <cell r="A561">
            <v>3187</v>
          </cell>
          <cell r="B561">
            <v>2007</v>
          </cell>
          <cell r="C561" t="str">
            <v>Tubo de concreto armado centrifugado com D = 800mm, tipo CA2, inclusive fornecimento e colocação</v>
          </cell>
          <cell r="D561" t="str">
            <v>m  </v>
          </cell>
          <cell r="E561">
            <v>148.66</v>
          </cell>
        </row>
        <row r="562">
          <cell r="A562">
            <v>3188</v>
          </cell>
          <cell r="B562">
            <v>2007</v>
          </cell>
          <cell r="C562" t="str">
            <v>Tubo de concreto armado centrifugado com D = 900mm, tipo CA2, inclusive fornecimento e colocação</v>
          </cell>
          <cell r="D562" t="str">
            <v>m  </v>
          </cell>
          <cell r="E562" t="str">
            <v>195.75 </v>
          </cell>
        </row>
        <row r="563">
          <cell r="A563">
            <v>3189</v>
          </cell>
          <cell r="B563">
            <v>2007</v>
          </cell>
          <cell r="C563" t="str">
            <v>Tubo de concreto armado centrifugado com D = 1000mm, t ipo CA2, inclusive fornecimento e colocação</v>
          </cell>
          <cell r="D563" t="str">
            <v>m  </v>
          </cell>
          <cell r="E563">
            <v>220.93</v>
          </cell>
        </row>
        <row r="564">
          <cell r="A564">
            <v>3190</v>
          </cell>
          <cell r="B564">
            <v>2007</v>
          </cell>
          <cell r="C564" t="str">
            <v>Tubo de concreto armado centrifugado com D = 1200mm, t ipo CA2, inclusive fornecimento e colocação</v>
          </cell>
          <cell r="D564" t="str">
            <v>m  </v>
          </cell>
          <cell r="E564">
            <v>309.04</v>
          </cell>
        </row>
        <row r="565">
          <cell r="A565">
            <v>3191</v>
          </cell>
          <cell r="B565">
            <v>2007</v>
          </cell>
          <cell r="C565" t="str">
            <v>Tubo de concreto armado centrifugado com D = 700mm, tipo CA3, inclusive fornecimento e colocação</v>
          </cell>
          <cell r="D565" t="str">
            <v>m  </v>
          </cell>
          <cell r="E565">
            <v>151.94</v>
          </cell>
        </row>
        <row r="566">
          <cell r="A566">
            <v>3192</v>
          </cell>
          <cell r="B566">
            <v>2007</v>
          </cell>
          <cell r="C566" t="str">
            <v>Tubo de concreto armado centrifugado com D = 800mm, tipo CA3, inclusive fornecimento e colocação</v>
          </cell>
          <cell r="D566" t="str">
            <v>m  </v>
          </cell>
          <cell r="E566">
            <v>196.94</v>
          </cell>
        </row>
        <row r="567">
          <cell r="A567">
            <v>3193</v>
          </cell>
          <cell r="B567">
            <v>2007</v>
          </cell>
          <cell r="C567" t="str">
            <v>Tubo de concreto armado centrifugado com D = 900mm, tipo CA3, inclusive fornecimento e colocação</v>
          </cell>
          <cell r="D567" t="str">
            <v>m  </v>
          </cell>
          <cell r="E567">
            <v>248.41</v>
          </cell>
        </row>
        <row r="568">
          <cell r="A568">
            <v>3194</v>
          </cell>
          <cell r="B568">
            <v>2007</v>
          </cell>
          <cell r="C568" t="str">
            <v>Tubo de concreto armado centrifugado com D = 1000mm, t ipo CA3, inclusive fornecimento e colocação</v>
          </cell>
          <cell r="D568" t="str">
            <v>m  </v>
          </cell>
          <cell r="E568">
            <v>258.93</v>
          </cell>
        </row>
        <row r="569">
          <cell r="A569">
            <v>3195</v>
          </cell>
          <cell r="B569">
            <v>2007</v>
          </cell>
          <cell r="C569" t="str">
            <v>Tubo de concreto armado centrifugado com D = 1200mm, t ipo CA3, inclusive fornecimento e colocação</v>
          </cell>
          <cell r="D569" t="str">
            <v>m  </v>
          </cell>
          <cell r="E569">
            <v>380.15</v>
          </cell>
        </row>
        <row r="570">
          <cell r="A570">
            <v>3196</v>
          </cell>
          <cell r="B570">
            <v>2007</v>
          </cell>
          <cell r="C570" t="str">
            <v>Tubo de concreto armado centrifugado com D = 400mm, tipo A2, inclusive fornecimento e colocação</v>
          </cell>
          <cell r="D570" t="str">
            <v>m  </v>
          </cell>
          <cell r="E570">
            <v>82.23</v>
          </cell>
        </row>
        <row r="571">
          <cell r="A571">
            <v>3197</v>
          </cell>
          <cell r="B571">
            <v>2007</v>
          </cell>
          <cell r="C571" t="str">
            <v>Tubo de concreto armado centrifugado com D = 500mm, tipo A2, inclusive fornecimento e colocação</v>
          </cell>
          <cell r="D571" t="str">
            <v>m  </v>
          </cell>
          <cell r="E571">
            <v>105.1</v>
          </cell>
        </row>
        <row r="572">
          <cell r="A572">
            <v>3198</v>
          </cell>
          <cell r="B572">
            <v>2007</v>
          </cell>
          <cell r="C572" t="str">
            <v>Tubo de concreto armado centrifugado com D = 600mm, tipo A2, inclusive fornecimento e colocação</v>
          </cell>
          <cell r="D572" t="str">
            <v>m  </v>
          </cell>
          <cell r="E572">
            <v>124.22</v>
          </cell>
        </row>
        <row r="573">
          <cell r="A573">
            <v>3199</v>
          </cell>
          <cell r="B573">
            <v>2007</v>
          </cell>
          <cell r="C573" t="str">
            <v>Tubo de concreto armado centrifugado com D = 700mm, tipo A2, inclusive fornecimento e colocação</v>
          </cell>
          <cell r="D573" t="str">
            <v>m  </v>
          </cell>
          <cell r="E573">
            <v>168.67</v>
          </cell>
        </row>
        <row r="574">
          <cell r="A574">
            <v>3200</v>
          </cell>
          <cell r="B574">
            <v>2007</v>
          </cell>
          <cell r="C574" t="str">
            <v>Tubo de concreto armado centrifugado com D = 800mm, tipo A2, inclusive fornecimento e colocação</v>
          </cell>
          <cell r="D574" t="str">
            <v>m  </v>
          </cell>
          <cell r="E574">
            <v>206.44</v>
          </cell>
        </row>
        <row r="575">
          <cell r="A575">
            <v>3201</v>
          </cell>
          <cell r="B575">
            <v>2007</v>
          </cell>
          <cell r="C575" t="str">
            <v>Tubo de concreto armado centrifugado com D = 900mm, tipo A2, inclusive fornecimento e colocação</v>
          </cell>
          <cell r="D575" t="str">
            <v>m  </v>
          </cell>
          <cell r="E575" t="str">
            <v>261</v>
          </cell>
        </row>
        <row r="576">
          <cell r="A576">
            <v>3202</v>
          </cell>
          <cell r="B576">
            <v>2007</v>
          </cell>
          <cell r="C576" t="str">
            <v>Tubo de concreto armado centrifugado com D = 1000mm, tipo A2, inclusive fornecimento e colocação</v>
          </cell>
          <cell r="D576" t="str">
            <v>m  </v>
          </cell>
          <cell r="E576">
            <v>295.31</v>
          </cell>
        </row>
        <row r="577">
          <cell r="A577">
            <v>3203</v>
          </cell>
          <cell r="B577">
            <v>2007</v>
          </cell>
          <cell r="C577" t="str">
            <v>Tubo de concreto armado centrifugado com D = 1200mm, tipo A2, inclusive fornecimento e colocação</v>
          </cell>
          <cell r="D577" t="str">
            <v>m  </v>
          </cell>
          <cell r="E577">
            <v>400.64</v>
          </cell>
        </row>
        <row r="578">
          <cell r="A578">
            <v>3204</v>
          </cell>
          <cell r="B578">
            <v>2007</v>
          </cell>
          <cell r="C578" t="str">
            <v>Tubo de concreto armado centrifugado com D = 400mm, tipo A3, inclusive fornecimento e colocação</v>
          </cell>
          <cell r="D578" t="str">
            <v>m  </v>
          </cell>
          <cell r="E578">
            <v>88.9</v>
          </cell>
        </row>
        <row r="579">
          <cell r="A579">
            <v>3205</v>
          </cell>
          <cell r="B579">
            <v>2007</v>
          </cell>
          <cell r="C579" t="str">
            <v>Tubo de concreto armado centrifugado com D = 500mm, tipo A3, inclusive fornecimento e colocação</v>
          </cell>
          <cell r="D579" t="str">
            <v>m  </v>
          </cell>
          <cell r="E579">
            <v>109.88</v>
          </cell>
        </row>
        <row r="580">
          <cell r="A580">
            <v>3206</v>
          </cell>
          <cell r="B580">
            <v>2007</v>
          </cell>
          <cell r="C580" t="str">
            <v>Tubo de concreto armado centrifugado com D = 600mm, tipo A3, inclusive fornecimento e colocação</v>
          </cell>
          <cell r="D580" t="str">
            <v>m  </v>
          </cell>
          <cell r="E580">
            <v>130.89</v>
          </cell>
        </row>
        <row r="581">
          <cell r="A581">
            <v>3207</v>
          </cell>
          <cell r="B581">
            <v>2007</v>
          </cell>
          <cell r="C581" t="str">
            <v>Tubo de concreto armado centrifugado com D = 700mm, tipo A3, inclusive fornecimento e colocação</v>
          </cell>
          <cell r="D581" t="str">
            <v>m  </v>
          </cell>
          <cell r="E581">
            <v>177.56</v>
          </cell>
        </row>
        <row r="582">
          <cell r="A582">
            <v>3208</v>
          </cell>
          <cell r="B582">
            <v>2007</v>
          </cell>
          <cell r="C582" t="str">
            <v>Tubo de concreto armado centrifugado com D = 800mm, tipo A3, inclusive fornecimento e colocação</v>
          </cell>
          <cell r="D582" t="str">
            <v>m  </v>
          </cell>
          <cell r="E582">
            <v>224.23</v>
          </cell>
        </row>
        <row r="583">
          <cell r="A583">
            <v>3209</v>
          </cell>
          <cell r="B583">
            <v>2007</v>
          </cell>
          <cell r="C583" t="str">
            <v>Tubo de concreto armado centrifugado com D = 900mm, tipo A3, inclusive fornecimento e colocação</v>
          </cell>
          <cell r="D583" t="str">
            <v>m  </v>
          </cell>
          <cell r="E583">
            <v>274.12</v>
          </cell>
        </row>
        <row r="584">
          <cell r="A584">
            <v>3210</v>
          </cell>
          <cell r="B584">
            <v>2007</v>
          </cell>
          <cell r="C584" t="str">
            <v>Tubo de concreto armado centrifugado com D = 1000mm, tipo A3, inclusive fornecimento e colocação</v>
          </cell>
          <cell r="D584" t="str">
            <v>m  </v>
          </cell>
          <cell r="E584">
            <v>309.07</v>
          </cell>
        </row>
        <row r="585">
          <cell r="A585">
            <v>3211</v>
          </cell>
          <cell r="B585">
            <v>2007</v>
          </cell>
          <cell r="C585" t="str">
            <v>Tubo de concreto armado centrifugado com D = 1200mm, tipo A3, inclusive fornecimento e colocação</v>
          </cell>
          <cell r="D585" t="str">
            <v>m  </v>
          </cell>
          <cell r="E585">
            <v>433.98</v>
          </cell>
        </row>
        <row r="586">
          <cell r="A586">
            <v>3212</v>
          </cell>
          <cell r="B586">
            <v>2007</v>
          </cell>
          <cell r="C586" t="str">
            <v>Fornecimento e assentamento de tubos em PVC D=4"</v>
          </cell>
          <cell r="D586" t="str">
            <v>m  </v>
          </cell>
          <cell r="E586">
            <v>8.57</v>
          </cell>
        </row>
        <row r="587">
          <cell r="A587">
            <v>3213</v>
          </cell>
          <cell r="B587">
            <v>2007</v>
          </cell>
          <cell r="C587" t="str">
            <v>Bueiro simples tubular de concreto, D = 0,80m - CA-1, corpo</v>
          </cell>
          <cell r="D587" t="str">
            <v>m  </v>
          </cell>
          <cell r="E587">
            <v>244.29</v>
          </cell>
        </row>
        <row r="588">
          <cell r="A588">
            <v>3214</v>
          </cell>
          <cell r="B588">
            <v>2007</v>
          </cell>
          <cell r="C588" t="str">
            <v>Bueiro simples tubular de concreto, D = 1,00m - CA-1, corpo</v>
          </cell>
          <cell r="D588" t="str">
            <v>m  </v>
          </cell>
          <cell r="E588">
            <v>343.79</v>
          </cell>
        </row>
        <row r="589">
          <cell r="A589">
            <v>3215</v>
          </cell>
          <cell r="B589">
            <v>2007</v>
          </cell>
          <cell r="C589" t="str">
            <v>Bueiro simples tubular de concreto, D = 1,20m - CA-1, corpo</v>
          </cell>
          <cell r="D589" t="str">
            <v>m  </v>
          </cell>
          <cell r="E589">
            <v>473.53</v>
          </cell>
        </row>
        <row r="590">
          <cell r="A590">
            <v>3216</v>
          </cell>
          <cell r="B590">
            <v>2007</v>
          </cell>
          <cell r="C590" t="str">
            <v>Bueiro simples tubular de concreto, D = 0,80m - CA-2, corpo</v>
          </cell>
          <cell r="D590" t="str">
            <v>m  </v>
          </cell>
          <cell r="E590">
            <v>268.64</v>
          </cell>
        </row>
        <row r="591">
          <cell r="A591">
            <v>3217</v>
          </cell>
          <cell r="B591">
            <v>2007</v>
          </cell>
          <cell r="C591" t="str">
            <v>Bueiro simples tubular de concreto, D = 1,00m - CA-2, corpo</v>
          </cell>
          <cell r="D591" t="str">
            <v>m  </v>
          </cell>
          <cell r="E591">
            <v>372.78</v>
          </cell>
        </row>
        <row r="592">
          <cell r="A592">
            <v>3218</v>
          </cell>
          <cell r="B592">
            <v>2007</v>
          </cell>
          <cell r="C592" t="str">
            <v>Bueiro simples tubular de concreto, D = 1,20m - CA-2, corpo</v>
          </cell>
          <cell r="D592" t="str">
            <v>m  </v>
          </cell>
          <cell r="E592">
            <v>572.78</v>
          </cell>
        </row>
        <row r="593">
          <cell r="A593">
            <v>3219</v>
          </cell>
          <cell r="B593">
            <v>2007</v>
          </cell>
          <cell r="C593" t="str">
            <v>Bueiro duplo tubular de concreto, D = 1,00m - CA-1, corpo</v>
          </cell>
          <cell r="D593" t="str">
            <v>m  </v>
          </cell>
          <cell r="E593">
            <v>641.21</v>
          </cell>
        </row>
        <row r="594">
          <cell r="A594">
            <v>3220</v>
          </cell>
          <cell r="B594">
            <v>2007</v>
          </cell>
          <cell r="C594" t="str">
            <v>Bueiro duplo tubular de concreto, D = 1,20m - CA-1, corpo</v>
          </cell>
          <cell r="D594" t="str">
            <v>m  </v>
          </cell>
          <cell r="E594">
            <v>891.4</v>
          </cell>
        </row>
        <row r="595">
          <cell r="A595">
            <v>3221</v>
          </cell>
          <cell r="B595">
            <v>2007</v>
          </cell>
          <cell r="C595" t="str">
            <v>Bueiro triplo tubular de concreto, D = 1,20m - CA-1, corpo</v>
          </cell>
          <cell r="D595" t="str">
            <v>m  </v>
          </cell>
          <cell r="E595" t="str">
            <v>1309.27 </v>
          </cell>
        </row>
        <row r="596">
          <cell r="A596">
            <v>3222</v>
          </cell>
          <cell r="B596">
            <v>2007</v>
          </cell>
          <cell r="C596" t="str">
            <v>Bueiro triplo tubular de concreto, D = 1,50m - CA-1, corpo</v>
          </cell>
          <cell r="D596" t="str">
            <v>m  </v>
          </cell>
          <cell r="E596">
            <v>1676.87</v>
          </cell>
        </row>
        <row r="597">
          <cell r="A597">
            <v>3223</v>
          </cell>
          <cell r="B597">
            <v>2007</v>
          </cell>
          <cell r="C597" t="str">
            <v>Bueiro duplo tubular de concreto, D = 1,00m - CA-2, corpo</v>
          </cell>
          <cell r="D597" t="str">
            <v>m  </v>
          </cell>
          <cell r="E597">
            <v>699.19</v>
          </cell>
        </row>
        <row r="598">
          <cell r="A598">
            <v>3224</v>
          </cell>
          <cell r="B598">
            <v>2007</v>
          </cell>
          <cell r="C598" t="str">
            <v>Bueiro duplo tubular de concreto, D = 1,20m - CA-2, corpo</v>
          </cell>
          <cell r="D598" t="str">
            <v>m  </v>
          </cell>
          <cell r="E598">
            <v>1089.9</v>
          </cell>
        </row>
        <row r="599">
          <cell r="A599">
            <v>3225</v>
          </cell>
          <cell r="B599">
            <v>2007</v>
          </cell>
          <cell r="C599" t="str">
            <v>Bueiro triplo tubular de concreto, D = 1,20m - CA-2, corpo</v>
          </cell>
          <cell r="D599" t="str">
            <v>m  </v>
          </cell>
          <cell r="E599">
            <v>1607.02</v>
          </cell>
        </row>
        <row r="600">
          <cell r="A600">
            <v>3226</v>
          </cell>
          <cell r="B600">
            <v>2007</v>
          </cell>
          <cell r="C600" t="str">
            <v>Bueiro triplo tubular de concreto, D = 1,50m - CA-2, corpo</v>
          </cell>
          <cell r="D600" t="str">
            <v>m  </v>
          </cell>
          <cell r="E600">
            <v>2203.85</v>
          </cell>
        </row>
        <row r="601">
          <cell r="A601">
            <v>3227</v>
          </cell>
          <cell r="B601">
            <v>2007</v>
          </cell>
          <cell r="C601" t="str">
            <v>Boca de bueiro simples tubular de concreto, D = 0,80m</v>
          </cell>
          <cell r="D601" t="str">
            <v>und  </v>
          </cell>
          <cell r="E601">
            <v>822.19</v>
          </cell>
        </row>
        <row r="602">
          <cell r="A602">
            <v>3228</v>
          </cell>
          <cell r="B602">
            <v>2007</v>
          </cell>
          <cell r="C602" t="str">
            <v>Boca de bueiro simples tubular de concreto, D = 1,00m</v>
          </cell>
          <cell r="D602" t="str">
            <v>und  </v>
          </cell>
          <cell r="E602">
            <v>1246.95</v>
          </cell>
        </row>
        <row r="603">
          <cell r="A603">
            <v>3229</v>
          </cell>
          <cell r="B603">
            <v>2007</v>
          </cell>
          <cell r="C603" t="str">
            <v>Boca de bueiro simples tubular de concreto, D = 1,20m</v>
          </cell>
          <cell r="D603" t="str">
            <v>und  </v>
          </cell>
          <cell r="E603">
            <v>1764.95</v>
          </cell>
        </row>
        <row r="604">
          <cell r="A604">
            <v>3230</v>
          </cell>
          <cell r="B604">
            <v>2007</v>
          </cell>
          <cell r="C604" t="str">
            <v>Boca de bueiro duplo tubular de concreto, D = 1,00m</v>
          </cell>
          <cell r="D604" t="str">
            <v>und  </v>
          </cell>
          <cell r="E604">
            <v>1711.8</v>
          </cell>
        </row>
        <row r="605">
          <cell r="A605">
            <v>3231</v>
          </cell>
          <cell r="B605">
            <v>2007</v>
          </cell>
          <cell r="C605" t="str">
            <v>Boca de bueiro duplo tubular de concreto, D = 1,20m</v>
          </cell>
          <cell r="D605" t="str">
            <v>und  </v>
          </cell>
          <cell r="E605">
            <v>2431.28</v>
          </cell>
        </row>
        <row r="606">
          <cell r="A606">
            <v>3232</v>
          </cell>
          <cell r="B606">
            <v>2007</v>
          </cell>
          <cell r="C606" t="str">
            <v>Boca de bueiro triplo tubular de concreto, D = 1,20m</v>
          </cell>
          <cell r="D606" t="str">
            <v>und  </v>
          </cell>
          <cell r="E606">
            <v>3090.68</v>
          </cell>
        </row>
        <row r="607">
          <cell r="A607">
            <v>3233</v>
          </cell>
          <cell r="B607">
            <v>2007</v>
          </cell>
          <cell r="C607" t="str">
            <v>Boca de bueiro triplo tubular de concreto, D = 1,50m</v>
          </cell>
          <cell r="D607" t="str">
            <v>und  </v>
          </cell>
          <cell r="E607">
            <v>5315.22</v>
          </cell>
        </row>
        <row r="608">
          <cell r="A608">
            <v>3234</v>
          </cell>
          <cell r="B608">
            <v>2007</v>
          </cell>
          <cell r="C608" t="str">
            <v>Descida d água de concreto 250 kg de cimento/m3, com consumo de 0,20m3/m</v>
          </cell>
          <cell r="D608" t="str">
            <v>m  </v>
          </cell>
          <cell r="E608">
            <v>112.37</v>
          </cell>
        </row>
        <row r="609">
          <cell r="A609">
            <v>3235</v>
          </cell>
          <cell r="B609">
            <v>2007</v>
          </cell>
          <cell r="C609" t="str">
            <v>Descida d água de concreto 250 kg de cimento/m3, com consumo de 0,60m3/m</v>
          </cell>
          <cell r="D609" t="str">
            <v>m  </v>
          </cell>
          <cell r="E609">
            <v>336.86</v>
          </cell>
        </row>
        <row r="610">
          <cell r="A610">
            <v>3236</v>
          </cell>
          <cell r="B610">
            <v>2007</v>
          </cell>
          <cell r="C610" t="str">
            <v>Descida d água em degrau, de concreto 250 kg de cimento/m3, com consumo de 0,60m3/m</v>
          </cell>
          <cell r="D610" t="str">
            <v>m  </v>
          </cell>
          <cell r="E610">
            <v>499.67</v>
          </cell>
        </row>
        <row r="611">
          <cell r="A611">
            <v>3237</v>
          </cell>
          <cell r="B611">
            <v>2007</v>
          </cell>
          <cell r="C611" t="str">
            <v>Difusor de concreto 250 kg de cimento/m3, com consumo de 0,04m3/m</v>
          </cell>
          <cell r="D611" t="str">
            <v>m  </v>
          </cell>
          <cell r="E611">
            <v>9.26</v>
          </cell>
        </row>
        <row r="612">
          <cell r="A612">
            <v>3238</v>
          </cell>
          <cell r="B612">
            <v>2007</v>
          </cell>
          <cell r="C612" t="str">
            <v>Sarjeta de concreto 250 kg de cimento/m3, com consumo de 0,04m3/m</v>
          </cell>
          <cell r="D612" t="str">
            <v>m  </v>
          </cell>
          <cell r="E612">
            <v>9.26</v>
          </cell>
        </row>
        <row r="613">
          <cell r="A613">
            <v>3239</v>
          </cell>
          <cell r="B613">
            <v>2007</v>
          </cell>
          <cell r="C613" t="str">
            <v>Sarjeta de concreto 250 kg de cimento/m3, com consumo de 0,06m3/m</v>
          </cell>
          <cell r="D613" t="str">
            <v>m  </v>
          </cell>
          <cell r="E613">
            <v>13.75</v>
          </cell>
        </row>
        <row r="614">
          <cell r="A614">
            <v>3240</v>
          </cell>
          <cell r="B614">
            <v>2007</v>
          </cell>
          <cell r="C614" t="str">
            <v>Sarjeta de concreto 250 kg de cimento/m3, com consumo de 0,08m3/m</v>
          </cell>
          <cell r="D614" t="str">
            <v>m  </v>
          </cell>
          <cell r="E614">
            <v>18.27</v>
          </cell>
        </row>
        <row r="615">
          <cell r="A615">
            <v>3241</v>
          </cell>
          <cell r="B615">
            <v>2007</v>
          </cell>
          <cell r="C615" t="str">
            <v>Sarjeta de concreto 250 kg de cimento/m3, com consumo de 0,10m3/m</v>
          </cell>
          <cell r="D615" t="str">
            <v>m  </v>
          </cell>
          <cell r="E615">
            <v>22.95</v>
          </cell>
        </row>
        <row r="616">
          <cell r="A616">
            <v>3242</v>
          </cell>
          <cell r="B616">
            <v>2007</v>
          </cell>
          <cell r="C616" t="str">
            <v>Saida d água de concreto 250 kg de cimento/m3, com consumo de 0,15m3/un</v>
          </cell>
          <cell r="D616" t="str">
            <v>und  </v>
          </cell>
          <cell r="E616">
            <v>49.49</v>
          </cell>
        </row>
        <row r="617">
          <cell r="A617">
            <v>3243</v>
          </cell>
          <cell r="B617">
            <v>2007</v>
          </cell>
          <cell r="C617" t="str">
            <v>Saida d água de concreto 250 kg de cimento/m3, com consumo de 0,25m3/un</v>
          </cell>
          <cell r="D617" t="str">
            <v>und  </v>
          </cell>
          <cell r="E617">
            <v>88.62</v>
          </cell>
        </row>
        <row r="618">
          <cell r="A618">
            <v>3244</v>
          </cell>
          <cell r="B618">
            <v>2007</v>
          </cell>
          <cell r="C618" t="str">
            <v>Pintura com nata de cimento</v>
          </cell>
          <cell r="D618" t="str">
            <v>m2  </v>
          </cell>
          <cell r="E618">
            <v>1.68</v>
          </cell>
        </row>
        <row r="619">
          <cell r="A619">
            <v>3245</v>
          </cell>
          <cell r="B619">
            <v>2007</v>
          </cell>
          <cell r="C619" t="str">
            <v>Injeção de cimento, inclusive cimento</v>
          </cell>
          <cell r="D619" t="str">
            <v>saco  </v>
          </cell>
          <cell r="E619">
            <v>50.23</v>
          </cell>
        </row>
        <row r="620">
          <cell r="A620">
            <v>3246</v>
          </cell>
          <cell r="B620">
            <v>2007</v>
          </cell>
          <cell r="C620" t="str">
            <v>Injeção de cimento, exceto cimento</v>
          </cell>
          <cell r="D620" t="str">
            <v>saco  </v>
          </cell>
          <cell r="E620">
            <v>32.23</v>
          </cell>
        </row>
        <row r="621">
          <cell r="A621">
            <v>3247</v>
          </cell>
          <cell r="B621">
            <v>2007</v>
          </cell>
          <cell r="C621" t="str">
            <v>Guarda corpo em tubo de ferro galvanizado</v>
          </cell>
          <cell r="D621" t="str">
            <v>m  </v>
          </cell>
          <cell r="E621">
            <v>73.24</v>
          </cell>
        </row>
        <row r="622">
          <cell r="A622">
            <v>3248</v>
          </cell>
          <cell r="B622">
            <v>2007</v>
          </cell>
          <cell r="C622" t="str">
            <v>Escada de marinheiro com guarda corpo</v>
          </cell>
          <cell r="D622" t="str">
            <v>m  </v>
          </cell>
          <cell r="E622">
            <v>136.16</v>
          </cell>
        </row>
        <row r="623">
          <cell r="A623">
            <v>3249</v>
          </cell>
          <cell r="B623">
            <v>2007</v>
          </cell>
          <cell r="C623" t="str">
            <v>Fornecimento e assentamento de suporte para acequias c/0,20m =&lt; R &lt;=0,75m - sapata</v>
          </cell>
          <cell r="D623" t="str">
            <v>m³ </v>
          </cell>
          <cell r="E623">
            <v>332.69</v>
          </cell>
        </row>
        <row r="624">
          <cell r="A624">
            <v>3250</v>
          </cell>
          <cell r="B624">
            <v>2007</v>
          </cell>
          <cell r="C624" t="str">
            <v>Fornecimento e assentamento de suporte para acequias c/0,20m =&lt; R &lt;=0,75m - pilar</v>
          </cell>
          <cell r="D624" t="str">
            <v>m³ </v>
          </cell>
          <cell r="E624">
            <v>833.2</v>
          </cell>
        </row>
        <row r="625">
          <cell r="A625">
            <v>3251</v>
          </cell>
          <cell r="B625">
            <v>2007</v>
          </cell>
          <cell r="C625" t="str">
            <v>Fornecimento e assentamento de berço para acequias c/0,20m =&lt; R &lt;=0,75m e h &lt;=1,0m</v>
          </cell>
          <cell r="D625" t="str">
            <v>m³ </v>
          </cell>
          <cell r="E625">
            <v>1048.3</v>
          </cell>
        </row>
        <row r="626">
          <cell r="A626">
            <v>3252</v>
          </cell>
          <cell r="B626">
            <v>2007</v>
          </cell>
          <cell r="C626" t="str">
            <v>Fornecimento e assentamento de acequias pre moldadas c/0,20m =&lt; R &lt;=0,75m; 4cm=&lt; e &lt;=10cm - viga inferior</v>
          </cell>
          <cell r="D626" t="str">
            <v>m³ </v>
          </cell>
          <cell r="E626">
            <v>1530.98</v>
          </cell>
        </row>
        <row r="627">
          <cell r="A627">
            <v>4001</v>
          </cell>
          <cell r="B627">
            <v>2007</v>
          </cell>
          <cell r="C627" t="str">
            <v>Deslocamento de sonda rotativa e apoio</v>
          </cell>
          <cell r="D627" t="str">
            <v>km  </v>
          </cell>
          <cell r="E627">
            <v>6.6</v>
          </cell>
        </row>
        <row r="628">
          <cell r="A628">
            <v>4002</v>
          </cell>
          <cell r="B628">
            <v>2007</v>
          </cell>
          <cell r="C628" t="str">
            <v>Perfuração em rocha cristalina com diam. de 6"</v>
          </cell>
          <cell r="D628" t="str">
            <v>m  </v>
          </cell>
          <cell r="E628">
            <v>26.73</v>
          </cell>
        </row>
        <row r="629">
          <cell r="A629">
            <v>4003</v>
          </cell>
          <cell r="B629">
            <v>2007</v>
          </cell>
          <cell r="C629" t="str">
            <v>Perfuração em rocha sedimentar com diam. de 8.1/2"</v>
          </cell>
          <cell r="D629" t="str">
            <v>m  </v>
          </cell>
          <cell r="E629">
            <v>61.11</v>
          </cell>
        </row>
        <row r="630">
          <cell r="A630">
            <v>4004</v>
          </cell>
          <cell r="B630">
            <v>2007</v>
          </cell>
          <cell r="C630" t="str">
            <v>Perfuração em rocha sedimentar com diam. de 12.1/4"</v>
          </cell>
          <cell r="D630" t="str">
            <v>m  </v>
          </cell>
          <cell r="E630">
            <v>79.23</v>
          </cell>
        </row>
        <row r="631">
          <cell r="A631">
            <v>4005</v>
          </cell>
          <cell r="B631">
            <v>2007</v>
          </cell>
          <cell r="C631" t="str">
            <v>Fornecimento e instalação de filtro de PVC tipo Geo STD aditivado c/ Diam. de 6"</v>
          </cell>
          <cell r="D631" t="str">
            <v>m  </v>
          </cell>
          <cell r="E631">
            <v>171.43</v>
          </cell>
        </row>
        <row r="632">
          <cell r="A632">
            <v>4006</v>
          </cell>
          <cell r="B632">
            <v>2007</v>
          </cell>
          <cell r="C632" t="str">
            <v>Fornecimento e instalação de tubos de PVC tipo Geo LEVE aditivado c/ Diam. de 6"</v>
          </cell>
          <cell r="D632" t="str">
            <v>m  </v>
          </cell>
          <cell r="E632">
            <v>73.06</v>
          </cell>
        </row>
        <row r="633">
          <cell r="A633">
            <v>4007</v>
          </cell>
          <cell r="B633">
            <v>2007</v>
          </cell>
          <cell r="C633" t="str">
            <v>Fornecimento e instalação de tubos de PVC tipo Geo STD aditivado c/ Diam. de 6"</v>
          </cell>
          <cell r="D633" t="str">
            <v>m  </v>
          </cell>
          <cell r="E633">
            <v>98.93</v>
          </cell>
        </row>
        <row r="634">
          <cell r="A634">
            <v>4008</v>
          </cell>
          <cell r="B634">
            <v>2007</v>
          </cell>
          <cell r="C634" t="str">
            <v>Fornecimento e colocação de cascalho selecionado ( pré-filtro ) de granulometria variando entre 1,5mm a 3,5mm</v>
          </cell>
          <cell r="D634" t="str">
            <v>m³ </v>
          </cell>
          <cell r="E634" t="str">
            <v>68</v>
          </cell>
        </row>
        <row r="635">
          <cell r="A635">
            <v>4009</v>
          </cell>
          <cell r="B635">
            <v>2007</v>
          </cell>
          <cell r="C635" t="str">
            <v>Desenvolvimento pelo sistema air lift, usando-se um compressor 175 libras e 120 pcm (12h)</v>
          </cell>
          <cell r="D635" t="str">
            <v>h  </v>
          </cell>
          <cell r="E635">
            <v>75.24</v>
          </cell>
        </row>
        <row r="636">
          <cell r="A636">
            <v>4010</v>
          </cell>
          <cell r="B636">
            <v>2007</v>
          </cell>
          <cell r="C636" t="str">
            <v>Teste de vazão, determinando: Vazão, nível estático, nível dinâmico, rebaixamento, capacidade especifica. ( s/ grupo gerador )</v>
          </cell>
          <cell r="D636" t="str">
            <v>h  </v>
          </cell>
          <cell r="E636">
            <v>36.5</v>
          </cell>
        </row>
        <row r="637">
          <cell r="A637">
            <v>4011</v>
          </cell>
          <cell r="B637">
            <v>2007</v>
          </cell>
          <cell r="C637" t="str">
            <v>Teste de vazão, determinando: Vazão, nível estático, nível dinâmico, rebaixamento, capacidade especifica. ( c/ grupo gerador )</v>
          </cell>
          <cell r="D637" t="str">
            <v>h  </v>
          </cell>
          <cell r="E637">
            <v>48.05</v>
          </cell>
        </row>
        <row r="638">
          <cell r="A638">
            <v>4012</v>
          </cell>
          <cell r="B638">
            <v>2007</v>
          </cell>
          <cell r="C638" t="str">
            <v>Cap fêmea</v>
          </cell>
          <cell r="D638" t="str">
            <v>und  </v>
          </cell>
          <cell r="E638">
            <v>89.33</v>
          </cell>
        </row>
        <row r="639">
          <cell r="A639">
            <v>4013</v>
          </cell>
          <cell r="B639">
            <v>2007</v>
          </cell>
          <cell r="C639" t="str">
            <v>Tampa de proteção</v>
          </cell>
          <cell r="D639" t="str">
            <v>und  </v>
          </cell>
          <cell r="E639">
            <v>38.67</v>
          </cell>
        </row>
        <row r="640">
          <cell r="A640">
            <v>4014</v>
          </cell>
          <cell r="B640">
            <v>2007</v>
          </cell>
          <cell r="C640" t="str">
            <v>Cimentação do espaço anelar, se necessário</v>
          </cell>
          <cell r="D640" t="str">
            <v>m  </v>
          </cell>
          <cell r="E640">
            <v>35.55</v>
          </cell>
        </row>
        <row r="641">
          <cell r="A641">
            <v>4015</v>
          </cell>
          <cell r="B641">
            <v>2007</v>
          </cell>
          <cell r="C641" t="str">
            <v>Locação (6h)</v>
          </cell>
          <cell r="D641" t="str">
            <v>und  </v>
          </cell>
          <cell r="E641">
            <v>90.81</v>
          </cell>
        </row>
        <row r="642">
          <cell r="A642">
            <v>4016</v>
          </cell>
          <cell r="B642">
            <v>2007</v>
          </cell>
          <cell r="C642" t="str">
            <v>Fornecimento e montagem de cata-vento para poços de 60m de profundidade e vazão média de até 1.500 litros/hora.</v>
          </cell>
          <cell r="D642" t="str">
            <v>und  </v>
          </cell>
          <cell r="E642">
            <v>5504.5</v>
          </cell>
        </row>
        <row r="643">
          <cell r="A643">
            <v>5001</v>
          </cell>
          <cell r="B643">
            <v>2007</v>
          </cell>
          <cell r="C643" t="str">
            <v>Locação e nivelamento com estaqueamento de 20 em 20m do eixo de canais de concreto, tubulação e linhas de transmissão.</v>
          </cell>
          <cell r="D643" t="str">
            <v>km  </v>
          </cell>
          <cell r="E643">
            <v>508.83</v>
          </cell>
        </row>
        <row r="644">
          <cell r="A644">
            <v>5002</v>
          </cell>
          <cell r="B644">
            <v>2007</v>
          </cell>
          <cell r="C644" t="str">
            <v>Locação e nivelamento de "OFF SET"de canais em terra, diques, estradas e drenos.</v>
          </cell>
          <cell r="D644" t="str">
            <v>km  </v>
          </cell>
          <cell r="E644">
            <v>631.91</v>
          </cell>
        </row>
        <row r="645">
          <cell r="A645">
            <v>5003</v>
          </cell>
          <cell r="B645">
            <v>2007</v>
          </cell>
          <cell r="C645" t="str">
            <v>Locação e nivelamento de obra isolada.</v>
          </cell>
          <cell r="D645" t="str">
            <v>m2  </v>
          </cell>
          <cell r="E645">
            <v>3.61</v>
          </cell>
        </row>
        <row r="646">
          <cell r="A646">
            <v>5004</v>
          </cell>
          <cell r="B646">
            <v>2007</v>
          </cell>
          <cell r="C646" t="str">
            <v>Planimetria</v>
          </cell>
          <cell r="D646" t="str">
            <v>ha  </v>
          </cell>
          <cell r="E646">
            <v>107.96</v>
          </cell>
        </row>
        <row r="647">
          <cell r="A647">
            <v>5005</v>
          </cell>
          <cell r="B647">
            <v>2007</v>
          </cell>
          <cell r="C647" t="str">
            <v>Altimetria</v>
          </cell>
          <cell r="D647" t="str">
            <v>ha  </v>
          </cell>
          <cell r="E647">
            <v>100.77</v>
          </cell>
        </row>
        <row r="648">
          <cell r="A648">
            <v>5006</v>
          </cell>
          <cell r="B648">
            <v>2007</v>
          </cell>
          <cell r="C648" t="str">
            <v>Desenho provisório</v>
          </cell>
          <cell r="D648" t="str">
            <v>ha  </v>
          </cell>
          <cell r="E648">
            <v>59.11</v>
          </cell>
        </row>
        <row r="649">
          <cell r="A649">
            <v>5007</v>
          </cell>
          <cell r="B649">
            <v>2007</v>
          </cell>
          <cell r="C649" t="str">
            <v>Esquematização e cálculo</v>
          </cell>
          <cell r="D649" t="str">
            <v>ha  </v>
          </cell>
          <cell r="E649">
            <v>314.27</v>
          </cell>
        </row>
        <row r="650">
          <cell r="A650">
            <v>5008</v>
          </cell>
          <cell r="B650">
            <v>2007</v>
          </cell>
          <cell r="C650" t="str">
            <v>Desenho definitivo</v>
          </cell>
          <cell r="D650" t="str">
            <v>ha  </v>
          </cell>
          <cell r="E650">
            <v>89.06</v>
          </cell>
        </row>
        <row r="651">
          <cell r="A651">
            <v>5009</v>
          </cell>
          <cell r="B651">
            <v>2007</v>
          </cell>
          <cell r="C651" t="str">
            <v>Controle tecnológico de concreto (1 x 30m3 ) - corpo de prova</v>
          </cell>
          <cell r="D651" t="str">
            <v>und  </v>
          </cell>
          <cell r="E651">
            <v>67.22</v>
          </cell>
        </row>
        <row r="652">
          <cell r="A652">
            <v>5010</v>
          </cell>
          <cell r="B652">
            <v>2007</v>
          </cell>
          <cell r="C652" t="str">
            <v>Ensaio de granulometria</v>
          </cell>
          <cell r="D652" t="str">
            <v>und  </v>
          </cell>
          <cell r="E652">
            <v>53.35</v>
          </cell>
        </row>
        <row r="653">
          <cell r="A653">
            <v>5011</v>
          </cell>
          <cell r="B653">
            <v>2007</v>
          </cell>
          <cell r="C653" t="str">
            <v>Ensaio de limite de liquidez</v>
          </cell>
          <cell r="D653" t="str">
            <v>und  </v>
          </cell>
          <cell r="E653">
            <v>53.35</v>
          </cell>
        </row>
        <row r="654">
          <cell r="A654">
            <v>5012</v>
          </cell>
          <cell r="B654">
            <v>2007</v>
          </cell>
          <cell r="C654" t="str">
            <v>Ensaio de limite de plasticidade</v>
          </cell>
          <cell r="D654" t="str">
            <v>und  </v>
          </cell>
          <cell r="E654">
            <v>53.35</v>
          </cell>
        </row>
        <row r="655">
          <cell r="A655">
            <v>5013</v>
          </cell>
          <cell r="B655">
            <v>2007</v>
          </cell>
          <cell r="C655" t="str">
            <v>Ensaio de compactação (Proctor Normal)</v>
          </cell>
          <cell r="D655" t="str">
            <v>und  </v>
          </cell>
          <cell r="E655">
            <v>103.8</v>
          </cell>
        </row>
        <row r="656">
          <cell r="A656">
            <v>5014</v>
          </cell>
          <cell r="B656">
            <v>2007</v>
          </cell>
          <cell r="C656" t="str">
            <v>Ensaio de CBR</v>
          </cell>
          <cell r="D656" t="str">
            <v>und  </v>
          </cell>
          <cell r="E656">
            <v>177.85</v>
          </cell>
        </row>
        <row r="657">
          <cell r="A657">
            <v>5015</v>
          </cell>
          <cell r="B657">
            <v>2007</v>
          </cell>
          <cell r="C657" t="str">
            <v>Sondagem a Percussão</v>
          </cell>
          <cell r="D657" t="str">
            <v>m  </v>
          </cell>
          <cell r="E657">
            <v>62.67</v>
          </cell>
        </row>
        <row r="658">
          <cell r="A658">
            <v>5016</v>
          </cell>
          <cell r="B658">
            <v>2007</v>
          </cell>
          <cell r="C658" t="str">
            <v>Mobilização, transporte, instalação e desmobilização do equipamento Sond. Percussão (região metropolitana)</v>
          </cell>
          <cell r="D658" t="str">
            <v>und  </v>
          </cell>
          <cell r="E658">
            <v>546.25</v>
          </cell>
        </row>
        <row r="659">
          <cell r="A659">
            <v>5017</v>
          </cell>
          <cell r="B659">
            <v>2007</v>
          </cell>
          <cell r="C659" t="str">
            <v>Mobilização, transporte, instalação e desmobilização do equipamento Sond. Percussão (região do interior até 150km)</v>
          </cell>
          <cell r="D659" t="str">
            <v>und  </v>
          </cell>
          <cell r="E659" t="str">
            <v>780</v>
          </cell>
        </row>
        <row r="660">
          <cell r="A660">
            <v>5018</v>
          </cell>
          <cell r="B660">
            <v>2007</v>
          </cell>
          <cell r="C660" t="str">
            <v>Sondagem Rotativa em solo</v>
          </cell>
          <cell r="D660" t="str">
            <v>m  </v>
          </cell>
          <cell r="E660">
            <v>86.21</v>
          </cell>
        </row>
        <row r="661">
          <cell r="A661">
            <v>5019</v>
          </cell>
          <cell r="B661">
            <v>2007</v>
          </cell>
          <cell r="C661" t="str">
            <v>Mobilização, transporte, instalação e desmobilização do equipamento Sond. Rotativa em solo (região metropolitana)</v>
          </cell>
          <cell r="D661" t="str">
            <v>und  </v>
          </cell>
          <cell r="E661">
            <v>1076.67</v>
          </cell>
        </row>
        <row r="662">
          <cell r="A662">
            <v>5020</v>
          </cell>
          <cell r="B662">
            <v>2007</v>
          </cell>
          <cell r="C662" t="str">
            <v>Mobilização, transporte, instalação e desmobilização do equipamento Sond. Rotativa em solo (região do interior até 150km)</v>
          </cell>
          <cell r="D662" t="str">
            <v>und  </v>
          </cell>
          <cell r="E662" t="str">
            <v>1645</v>
          </cell>
        </row>
        <row r="663">
          <cell r="A663">
            <v>5021</v>
          </cell>
          <cell r="B663">
            <v>2007</v>
          </cell>
          <cell r="C663" t="str">
            <v>Sondagem Rotativa em alteração de rocha diâmetro NX</v>
          </cell>
          <cell r="D663" t="str">
            <v>m  </v>
          </cell>
          <cell r="E663">
            <v>342.5</v>
          </cell>
        </row>
        <row r="664">
          <cell r="A664">
            <v>5022</v>
          </cell>
          <cell r="B664">
            <v>2007</v>
          </cell>
          <cell r="C664" t="str">
            <v>Sondagem Rotativa em alteração de rocha diâmetro BX</v>
          </cell>
          <cell r="D664" t="str">
            <v>m  </v>
          </cell>
          <cell r="E664" t="str">
            <v>305</v>
          </cell>
        </row>
        <row r="665">
          <cell r="A665">
            <v>5023</v>
          </cell>
          <cell r="B665">
            <v>2007</v>
          </cell>
          <cell r="C665" t="str">
            <v>Sondagem Rotativa em alteração de rocha diâmetro AX</v>
          </cell>
          <cell r="D665" t="str">
            <v>m  </v>
          </cell>
          <cell r="E665" t="str">
            <v>287</v>
          </cell>
        </row>
        <row r="666">
          <cell r="A666">
            <v>5024</v>
          </cell>
          <cell r="B666">
            <v>2007</v>
          </cell>
          <cell r="C666" t="str">
            <v>Sondagem Rotativa em rocha de natureza equivalente ao arenito, siltito e folhelho, diâmetro NX</v>
          </cell>
          <cell r="D666" t="str">
            <v>m  </v>
          </cell>
          <cell r="E666" t="str">
            <v>370</v>
          </cell>
        </row>
        <row r="667">
          <cell r="A667">
            <v>5025</v>
          </cell>
          <cell r="B667">
            <v>2007</v>
          </cell>
          <cell r="C667" t="str">
            <v>Sondagem Rotativa em rocha de natureza equivalente ao arenito, siltito e folhelho, diâmetro BX</v>
          </cell>
          <cell r="D667" t="str">
            <v>m  </v>
          </cell>
          <cell r="E667" t="str">
            <v>330</v>
          </cell>
        </row>
        <row r="668">
          <cell r="A668">
            <v>5026</v>
          </cell>
          <cell r="B668">
            <v>2007</v>
          </cell>
          <cell r="C668" t="str">
            <v>Sondagem Rotativa em rocha de natureza equivalente ao arenito, siltito e folhelho, diâmetro AX</v>
          </cell>
          <cell r="D668" t="str">
            <v>m  </v>
          </cell>
          <cell r="E668" t="str">
            <v>310</v>
          </cell>
        </row>
        <row r="669">
          <cell r="A669">
            <v>5027</v>
          </cell>
          <cell r="B669">
            <v>2007</v>
          </cell>
          <cell r="C669" t="str">
            <v>Sondagem Rotativa em rocha de natureza equivalente ao basalto e diabásio, diâmetro NX</v>
          </cell>
          <cell r="D669" t="str">
            <v>m  </v>
          </cell>
          <cell r="E669">
            <v>426.5</v>
          </cell>
        </row>
        <row r="670">
          <cell r="A670">
            <v>5028</v>
          </cell>
          <cell r="B670">
            <v>2007</v>
          </cell>
          <cell r="C670" t="str">
            <v>Sondagem Rotativa em rocha de natureza equivalente ao basalto e diabásio, diâmetro BX</v>
          </cell>
          <cell r="D670" t="str">
            <v>m  </v>
          </cell>
          <cell r="E670">
            <v>388.5</v>
          </cell>
        </row>
        <row r="671">
          <cell r="A671">
            <v>5029</v>
          </cell>
          <cell r="B671">
            <v>2007</v>
          </cell>
          <cell r="C671" t="str">
            <v>Sondagem Rotativa em rocha de natureza equivalente ao basalto e diabásio, diâmetro AX</v>
          </cell>
          <cell r="D671" t="str">
            <v>m  </v>
          </cell>
          <cell r="E671">
            <v>366.5</v>
          </cell>
        </row>
        <row r="672">
          <cell r="A672">
            <v>5030</v>
          </cell>
          <cell r="B672">
            <v>2007</v>
          </cell>
          <cell r="C672" t="str">
            <v>Sondagem Rotativa em rocha de natureza equivalente ao gnaisse e granito, diâmetro NX</v>
          </cell>
          <cell r="D672" t="str">
            <v>m  </v>
          </cell>
          <cell r="E672">
            <v>441.5</v>
          </cell>
        </row>
        <row r="673">
          <cell r="A673">
            <v>5031</v>
          </cell>
          <cell r="B673">
            <v>2007</v>
          </cell>
          <cell r="C673" t="str">
            <v>Sondagem Rotativa em rocha de natureza equivalente ao gnaisse e granito, diâmetro BX</v>
          </cell>
          <cell r="D673" t="str">
            <v>m  </v>
          </cell>
          <cell r="E673">
            <v>393.5</v>
          </cell>
        </row>
        <row r="674">
          <cell r="A674">
            <v>5032</v>
          </cell>
          <cell r="B674">
            <v>2007</v>
          </cell>
          <cell r="C674" t="str">
            <v>Sondagem Rotativa em rocha de natureza equivalente ao gnaisse e granito, diâmetro AX</v>
          </cell>
          <cell r="D674" t="str">
            <v>m  </v>
          </cell>
          <cell r="E674">
            <v>376.5</v>
          </cell>
        </row>
        <row r="675">
          <cell r="A675">
            <v>5033</v>
          </cell>
          <cell r="B675">
            <v>2007</v>
          </cell>
          <cell r="C675" t="str">
            <v>Mobilização, transporte, instalação e desmobilização do equipamento Sond. Rotativa em qualquer tipo de rocha (região metropolitana)</v>
          </cell>
          <cell r="D675" t="str">
            <v>und  </v>
          </cell>
          <cell r="E675" t="str">
            <v>1310</v>
          </cell>
        </row>
        <row r="676">
          <cell r="A676">
            <v>5034</v>
          </cell>
          <cell r="B676">
            <v>2007</v>
          </cell>
          <cell r="C676" t="str">
            <v>Mobilização, transporte, instalação e desmobilização do equipamento Sond. Rotativa em qualquer tipo de rocha (região do interior até 150km)</v>
          </cell>
          <cell r="D676" t="str">
            <v>und  </v>
          </cell>
          <cell r="E676">
            <v>441.5</v>
          </cell>
        </row>
        <row r="677">
          <cell r="A677">
            <v>5035</v>
          </cell>
          <cell r="B677">
            <v>2007</v>
          </cell>
          <cell r="C677" t="str">
            <v>Planimetria e altimetria</v>
          </cell>
          <cell r="D677" t="str">
            <v>ha  </v>
          </cell>
          <cell r="E677">
            <v>158.35</v>
          </cell>
        </row>
        <row r="678">
          <cell r="A678">
            <v>5036</v>
          </cell>
          <cell r="B678">
            <v>2007</v>
          </cell>
          <cell r="C678" t="str">
            <v>Sondagens a pá e picareta</v>
          </cell>
          <cell r="D678" t="str">
            <v>m  </v>
          </cell>
          <cell r="E678">
            <v>91.7</v>
          </cell>
        </row>
        <row r="679">
          <cell r="A679">
            <v>5037</v>
          </cell>
          <cell r="B679">
            <v>2007</v>
          </cell>
          <cell r="C679" t="str">
            <v>Sondagem a trado</v>
          </cell>
          <cell r="D679" t="str">
            <v>m  </v>
          </cell>
          <cell r="E679">
            <v>119.88</v>
          </cell>
        </row>
        <row r="680">
          <cell r="A680">
            <v>538</v>
          </cell>
          <cell r="B680">
            <v>2007</v>
          </cell>
          <cell r="C680" t="str">
            <v>Cobertura Aerofotogramétrica escala de vôo 1: 15000</v>
          </cell>
          <cell r="D680" t="str">
            <v>ha  </v>
          </cell>
          <cell r="E680">
            <v>14.33</v>
          </cell>
        </row>
        <row r="681">
          <cell r="A681">
            <v>539</v>
          </cell>
          <cell r="B681">
            <v>2007</v>
          </cell>
          <cell r="C681" t="str">
            <v>Elaboração de carta Planialtimétrica escala de 1: 5000, com curvas de nivel de metro em metro, com restituição da hidrografia, malha fundiaria, sistema viário e toponímia.</v>
          </cell>
          <cell r="D681" t="str">
            <v>ha  </v>
          </cell>
          <cell r="E681">
            <v>33.45</v>
          </cell>
        </row>
        <row r="682">
          <cell r="A682">
            <v>6001</v>
          </cell>
          <cell r="B682">
            <v>2007</v>
          </cell>
          <cell r="C682" t="str">
            <v>Escavação, carga e transporte - material de 1ª cat. DMT &lt;= 200m, utilizando-se caminhão Basculaste e escavadeira. ( medido no corte )</v>
          </cell>
          <cell r="D682" t="str">
            <v>m³ </v>
          </cell>
          <cell r="E682">
            <v>2.75</v>
          </cell>
        </row>
        <row r="683">
          <cell r="A683">
            <v>6002</v>
          </cell>
          <cell r="B683">
            <v>2007</v>
          </cell>
          <cell r="C683" t="str">
            <v>Escavação, carga e transporte - material de 1ª cat. 200</v>
          </cell>
          <cell r="D683" t="str">
            <v>m³ </v>
          </cell>
          <cell r="E683">
            <v>2.91</v>
          </cell>
        </row>
        <row r="684">
          <cell r="A684">
            <v>6003</v>
          </cell>
          <cell r="B684">
            <v>2007</v>
          </cell>
          <cell r="C684" t="str">
            <v>Escavação, carga e transporte - material de 1ª cat. 400</v>
          </cell>
          <cell r="D684" t="str">
            <v>m³ </v>
          </cell>
          <cell r="E684">
            <v>3.32</v>
          </cell>
        </row>
        <row r="685">
          <cell r="A685">
            <v>6004</v>
          </cell>
          <cell r="B685">
            <v>2007</v>
          </cell>
          <cell r="C685" t="str">
            <v>Escavação, carga e transporte - material de 1ª cat. 600</v>
          </cell>
          <cell r="D685" t="str">
            <v>m³ </v>
          </cell>
          <cell r="E685">
            <v>3.47</v>
          </cell>
        </row>
        <row r="686">
          <cell r="A686">
            <v>6005</v>
          </cell>
          <cell r="B686">
            <v>2007</v>
          </cell>
          <cell r="C686" t="str">
            <v>Escavação, carga e transporte - material de 1ª cat. 800</v>
          </cell>
          <cell r="D686" t="str">
            <v>m³ </v>
          </cell>
          <cell r="E686">
            <v>3.83</v>
          </cell>
        </row>
        <row r="687">
          <cell r="A687">
            <v>6006</v>
          </cell>
          <cell r="B687">
            <v>2007</v>
          </cell>
          <cell r="C687" t="str">
            <v>Escavação, carga e transporte - material de 1ª cat. 1000</v>
          </cell>
          <cell r="D687" t="str">
            <v>m³ </v>
          </cell>
          <cell r="E687">
            <v>3.94</v>
          </cell>
        </row>
        <row r="688">
          <cell r="A688">
            <v>6007</v>
          </cell>
          <cell r="B688">
            <v>2007</v>
          </cell>
          <cell r="C688" t="str">
            <v>Escavação, carga e transporte - material de 1ª cat. 1200</v>
          </cell>
          <cell r="D688" t="str">
            <v>m³ </v>
          </cell>
          <cell r="E688">
            <v>4.02</v>
          </cell>
        </row>
        <row r="689">
          <cell r="A689">
            <v>6008</v>
          </cell>
          <cell r="B689">
            <v>2007</v>
          </cell>
          <cell r="C689" t="str">
            <v>Escavação, carga e transporte - material de 1ª cat. 1400</v>
          </cell>
          <cell r="D689" t="str">
            <v>m³ </v>
          </cell>
          <cell r="E689">
            <v>4.08</v>
          </cell>
        </row>
        <row r="690">
          <cell r="A690">
            <v>6009</v>
          </cell>
          <cell r="B690">
            <v>2007</v>
          </cell>
          <cell r="C690" t="str">
            <v>Escavação, carga e transporte - material de 1ª cat. 1600</v>
          </cell>
          <cell r="D690" t="str">
            <v>m³ </v>
          </cell>
          <cell r="E690">
            <v>4.36</v>
          </cell>
        </row>
        <row r="691">
          <cell r="A691">
            <v>6010</v>
          </cell>
          <cell r="B691">
            <v>2007</v>
          </cell>
          <cell r="C691" t="str">
            <v>Escavação, carga e transporte - material de 1ª cat. 1800</v>
          </cell>
          <cell r="D691" t="str">
            <v>m³ </v>
          </cell>
          <cell r="E691">
            <v>4.46</v>
          </cell>
        </row>
        <row r="692">
          <cell r="A692">
            <v>6011</v>
          </cell>
          <cell r="B692">
            <v>2007</v>
          </cell>
          <cell r="C692" t="str">
            <v>Escavação, carga e transporte - material de 1ª cat. 2000</v>
          </cell>
          <cell r="D692" t="str">
            <v>m³ </v>
          </cell>
          <cell r="E692">
            <v>4.68</v>
          </cell>
        </row>
        <row r="693">
          <cell r="A693">
            <v>6012</v>
          </cell>
          <cell r="B693">
            <v>2007</v>
          </cell>
          <cell r="C693" t="str">
            <v>Escavação, carga e transporte - material de 1ª cat. 3000</v>
          </cell>
          <cell r="D693" t="str">
            <v>m³ </v>
          </cell>
          <cell r="E693">
            <v>5.26</v>
          </cell>
        </row>
        <row r="694">
          <cell r="A694">
            <v>6013</v>
          </cell>
          <cell r="B694">
            <v>2007</v>
          </cell>
          <cell r="C694" t="str">
            <v>Escavação, carga e transporte - material de 1ª cat. 4000</v>
          </cell>
          <cell r="D694" t="str">
            <v>m³ </v>
          </cell>
          <cell r="E694">
            <v>5.84</v>
          </cell>
        </row>
        <row r="695">
          <cell r="A695">
            <v>6014</v>
          </cell>
          <cell r="B695">
            <v>2007</v>
          </cell>
          <cell r="C695" t="str">
            <v>Escavação, carga e transporte - material de 2ª categoria DMT &lt;= 200m, utilizando-se caminhão basculante e escavadeira e escavadeira. ( medido no corte )</v>
          </cell>
          <cell r="D695" t="str">
            <v>m³ </v>
          </cell>
          <cell r="E695">
            <v>4.28</v>
          </cell>
        </row>
        <row r="696">
          <cell r="A696">
            <v>6015</v>
          </cell>
          <cell r="B696">
            <v>2007</v>
          </cell>
          <cell r="C696" t="str">
            <v>Escavação, carga e transporte - material de 2ª cat. 200</v>
          </cell>
          <cell r="D696" t="str">
            <v>m³ </v>
          </cell>
          <cell r="E696">
            <v>4.81</v>
          </cell>
        </row>
        <row r="697">
          <cell r="A697">
            <v>6016</v>
          </cell>
          <cell r="B697">
            <v>2007</v>
          </cell>
          <cell r="C697" t="str">
            <v>Escavação, carga e transporte - material de 2ª cat. 400</v>
          </cell>
          <cell r="D697" t="str">
            <v>m³ </v>
          </cell>
          <cell r="E697">
            <v>5.06</v>
          </cell>
        </row>
        <row r="698">
          <cell r="A698">
            <v>6017</v>
          </cell>
          <cell r="B698">
            <v>2007</v>
          </cell>
          <cell r="C698" t="str">
            <v>Escavação, carga e transporte - material de 2ª cat. 600</v>
          </cell>
          <cell r="D698" t="str">
            <v>m³ </v>
          </cell>
          <cell r="E698">
            <v>5.22</v>
          </cell>
        </row>
        <row r="699">
          <cell r="A699">
            <v>6018</v>
          </cell>
          <cell r="B699">
            <v>2007</v>
          </cell>
          <cell r="C699" t="str">
            <v>Escavação, carga e transporte - material de 2ª cat. 800</v>
          </cell>
          <cell r="D699" t="str">
            <v>m³ </v>
          </cell>
          <cell r="E699">
            <v>5.42</v>
          </cell>
        </row>
        <row r="700">
          <cell r="A700">
            <v>6019</v>
          </cell>
          <cell r="B700">
            <v>2007</v>
          </cell>
          <cell r="C700" t="str">
            <v>Escavação, carga e transporte - material de 2ª cat. 1.000</v>
          </cell>
          <cell r="D700" t="str">
            <v>m³ </v>
          </cell>
          <cell r="E700">
            <v>5.51</v>
          </cell>
        </row>
        <row r="701">
          <cell r="A701">
            <v>6020</v>
          </cell>
          <cell r="B701">
            <v>2007</v>
          </cell>
          <cell r="C701" t="str">
            <v>Escavação, carga e transporte - material de 2ª cat. 1.200</v>
          </cell>
          <cell r="D701" t="str">
            <v>m³ </v>
          </cell>
          <cell r="E701">
            <v>5.94</v>
          </cell>
        </row>
        <row r="702">
          <cell r="A702">
            <v>6021</v>
          </cell>
          <cell r="B702">
            <v>2007</v>
          </cell>
          <cell r="C702" t="str">
            <v>Escavação, carga e transporte - material de 2ª cat. 1.400</v>
          </cell>
          <cell r="D702" t="str">
            <v>m³ </v>
          </cell>
          <cell r="E702" t="str">
            <v>6</v>
          </cell>
        </row>
        <row r="703">
          <cell r="A703">
            <v>6022</v>
          </cell>
          <cell r="B703">
            <v>2007</v>
          </cell>
          <cell r="C703" t="str">
            <v>Escavação, carga e transporte - material de 2ª cat. 1.600</v>
          </cell>
          <cell r="D703" t="str">
            <v>m³ </v>
          </cell>
          <cell r="E703">
            <v>6.12</v>
          </cell>
        </row>
        <row r="704">
          <cell r="A704">
            <v>6023</v>
          </cell>
          <cell r="B704">
            <v>2007</v>
          </cell>
          <cell r="C704" t="str">
            <v>Escavação, carga e transporte - material de 2ª cat. 1.800</v>
          </cell>
          <cell r="D704" t="str">
            <v>m³ </v>
          </cell>
          <cell r="E704">
            <v>6.21</v>
          </cell>
        </row>
        <row r="705">
          <cell r="A705">
            <v>6024</v>
          </cell>
          <cell r="B705">
            <v>2007</v>
          </cell>
          <cell r="C705" t="str">
            <v>Escavação, carga e transporte - material de 2ª cat. 2.000</v>
          </cell>
          <cell r="D705" t="str">
            <v>m³ </v>
          </cell>
          <cell r="E705">
            <v>6.45</v>
          </cell>
        </row>
        <row r="706">
          <cell r="A706">
            <v>6025</v>
          </cell>
          <cell r="B706">
            <v>2007</v>
          </cell>
          <cell r="C706" t="str">
            <v>Escavação, carga e transporte - material de 2ª cat. 3.000</v>
          </cell>
          <cell r="D706" t="str">
            <v>m³ </v>
          </cell>
          <cell r="E706">
            <v>7.24</v>
          </cell>
        </row>
        <row r="707">
          <cell r="A707">
            <v>6026</v>
          </cell>
          <cell r="B707">
            <v>2007</v>
          </cell>
          <cell r="C707" t="str">
            <v>Escavação, carga e transporte - material de 2ª cat. 4.000</v>
          </cell>
          <cell r="D707" t="str">
            <v>m³ </v>
          </cell>
          <cell r="E707">
            <v>7.66</v>
          </cell>
        </row>
        <row r="708">
          <cell r="A708">
            <v>6027</v>
          </cell>
          <cell r="B708">
            <v>2007</v>
          </cell>
          <cell r="C708" t="str">
            <v>Escavação, carga e transporte - material de jazida - DMT &lt;= 200m, utilizando-se caminhão basculante e escavadeira. ( medido no corte )</v>
          </cell>
          <cell r="D708" t="str">
            <v>m³ </v>
          </cell>
          <cell r="E708">
            <v>2.97</v>
          </cell>
        </row>
        <row r="709">
          <cell r="A709">
            <v>6028</v>
          </cell>
          <cell r="B709">
            <v>2007</v>
          </cell>
          <cell r="C709" t="str">
            <v>Escavação, carga e transporte - material de jazida - 200</v>
          </cell>
          <cell r="D709" t="str">
            <v>m³ </v>
          </cell>
          <cell r="E709">
            <v>3.14</v>
          </cell>
        </row>
        <row r="710">
          <cell r="A710">
            <v>6029</v>
          </cell>
          <cell r="B710">
            <v>2007</v>
          </cell>
          <cell r="C710" t="str">
            <v>Escavação, carga e transporte - material de jazida - 400</v>
          </cell>
          <cell r="D710" t="str">
            <v>m³ </v>
          </cell>
          <cell r="E710">
            <v>3.58</v>
          </cell>
        </row>
        <row r="711">
          <cell r="A711">
            <v>6030</v>
          </cell>
          <cell r="B711">
            <v>2007</v>
          </cell>
          <cell r="C711" t="str">
            <v>Escavação, carga e transporte - material de jazida - 600</v>
          </cell>
          <cell r="D711" t="str">
            <v>m³ </v>
          </cell>
          <cell r="E711">
            <v>3.74</v>
          </cell>
        </row>
        <row r="712">
          <cell r="A712">
            <v>6031</v>
          </cell>
          <cell r="B712">
            <v>2007</v>
          </cell>
          <cell r="C712" t="str">
            <v>Escavação, carga e transporte - material de jazida - 800</v>
          </cell>
          <cell r="D712" t="str">
            <v>m³ </v>
          </cell>
          <cell r="E712">
            <v>4.12</v>
          </cell>
        </row>
        <row r="713">
          <cell r="A713">
            <v>6032</v>
          </cell>
          <cell r="B713">
            <v>2007</v>
          </cell>
          <cell r="C713" t="str">
            <v>Escavação, carga e transporte - material de jazida - 1.000</v>
          </cell>
          <cell r="D713" t="str">
            <v>m³ </v>
          </cell>
          <cell r="E713">
            <v>4.21</v>
          </cell>
        </row>
        <row r="714">
          <cell r="A714">
            <v>6033</v>
          </cell>
          <cell r="B714">
            <v>2007</v>
          </cell>
          <cell r="C714" t="str">
            <v>Escavação, carga e transporte - material de jazida - 1.200</v>
          </cell>
          <cell r="D714" t="str">
            <v>m³ </v>
          </cell>
          <cell r="E714">
            <v>4.3</v>
          </cell>
        </row>
        <row r="715">
          <cell r="A715">
            <v>6034</v>
          </cell>
          <cell r="B715">
            <v>2007</v>
          </cell>
          <cell r="C715" t="str">
            <v>Escavação, carga e transporte - material de jazida - 1.400</v>
          </cell>
          <cell r="D715" t="str">
            <v>m³ </v>
          </cell>
          <cell r="E715">
            <v>4.35</v>
          </cell>
        </row>
        <row r="716">
          <cell r="A716">
            <v>6035</v>
          </cell>
          <cell r="B716">
            <v>2007</v>
          </cell>
          <cell r="C716" t="str">
            <v>Escavação, carga e transporte - material de jazida - 1.600</v>
          </cell>
          <cell r="D716" t="str">
            <v>m³ </v>
          </cell>
          <cell r="E716">
            <v>4.46</v>
          </cell>
        </row>
        <row r="717">
          <cell r="A717">
            <v>6036</v>
          </cell>
          <cell r="B717">
            <v>2007</v>
          </cell>
          <cell r="C717" t="str">
            <v>Escavação, carga e transporte - material de jazida - 1.800</v>
          </cell>
          <cell r="D717" t="str">
            <v>m³ </v>
          </cell>
          <cell r="E717">
            <v>4.77</v>
          </cell>
        </row>
        <row r="718">
          <cell r="A718">
            <v>6037</v>
          </cell>
          <cell r="B718">
            <v>2007</v>
          </cell>
          <cell r="C718" t="str">
            <v>Escavação, carga e transporte - material de jazida - 2.000</v>
          </cell>
          <cell r="D718" t="str">
            <v>m³ </v>
          </cell>
          <cell r="E718">
            <v>4.98</v>
          </cell>
        </row>
        <row r="719">
          <cell r="A719">
            <v>6038</v>
          </cell>
          <cell r="B719">
            <v>2007</v>
          </cell>
          <cell r="C719" t="str">
            <v>Escavação, carga e transporte - material de jazida - 3.000</v>
          </cell>
          <cell r="D719" t="str">
            <v>m³ </v>
          </cell>
          <cell r="E719">
            <v>5.62</v>
          </cell>
        </row>
        <row r="720">
          <cell r="A720">
            <v>6039</v>
          </cell>
          <cell r="B720">
            <v>2007</v>
          </cell>
          <cell r="C720" t="str">
            <v>Escavação, carga e transporte - material de jazida - 4.000</v>
          </cell>
          <cell r="D720" t="str">
            <v>m³ </v>
          </cell>
          <cell r="E720">
            <v>6.21</v>
          </cell>
        </row>
        <row r="721">
          <cell r="A721">
            <v>6040</v>
          </cell>
          <cell r="B721">
            <v>2007</v>
          </cell>
          <cell r="C721" t="str">
            <v>Escavação, carga e transporte - solo compactado - DMT &lt;= 200m, utilizando-se caminhão basculante e escavadeira e escavadeira. ( medido no corte )</v>
          </cell>
          <cell r="D721" t="str">
            <v>m³ </v>
          </cell>
          <cell r="E721">
            <v>3.21</v>
          </cell>
        </row>
        <row r="722">
          <cell r="A722">
            <v>6041</v>
          </cell>
          <cell r="B722">
            <v>2007</v>
          </cell>
          <cell r="C722" t="str">
            <v>Escavação, carga e transporte - solo compactado - 200</v>
          </cell>
          <cell r="D722" t="str">
            <v>m³ </v>
          </cell>
          <cell r="E722">
            <v>3.85</v>
          </cell>
        </row>
        <row r="723">
          <cell r="A723">
            <v>6042</v>
          </cell>
          <cell r="B723">
            <v>2007</v>
          </cell>
          <cell r="C723" t="str">
            <v>Escavação, carga e transporte - solo compactado - 400</v>
          </cell>
          <cell r="D723" t="str">
            <v>m³ </v>
          </cell>
          <cell r="E723">
            <v>3.84</v>
          </cell>
        </row>
        <row r="724">
          <cell r="A724">
            <v>6043</v>
          </cell>
          <cell r="B724">
            <v>2007</v>
          </cell>
          <cell r="C724" t="str">
            <v>Escavação, carga e transporte - solo compactado - 600</v>
          </cell>
          <cell r="D724" t="str">
            <v>m³ </v>
          </cell>
          <cell r="E724" t="str">
            <v>4</v>
          </cell>
        </row>
        <row r="725">
          <cell r="A725">
            <v>6044</v>
          </cell>
          <cell r="B725">
            <v>2007</v>
          </cell>
          <cell r="C725" t="str">
            <v>Escavação, carga e transporte - solo compactado - 800</v>
          </cell>
          <cell r="D725" t="str">
            <v>m³ </v>
          </cell>
          <cell r="E725">
            <v>4.19</v>
          </cell>
        </row>
        <row r="726">
          <cell r="A726">
            <v>6045</v>
          </cell>
          <cell r="B726">
            <v>2007</v>
          </cell>
          <cell r="C726" t="str">
            <v>Escavação, carga e transporte - solo compactado - 1.000</v>
          </cell>
          <cell r="D726" t="str">
            <v>m³ </v>
          </cell>
          <cell r="E726">
            <v>4.52</v>
          </cell>
        </row>
        <row r="727">
          <cell r="A727">
            <v>6046</v>
          </cell>
          <cell r="B727">
            <v>2007</v>
          </cell>
          <cell r="C727" t="str">
            <v>Escavação, carga e transporte - solo compactado - 1.200</v>
          </cell>
          <cell r="D727" t="str">
            <v>m³ </v>
          </cell>
          <cell r="E727">
            <v>4.59</v>
          </cell>
        </row>
        <row r="728">
          <cell r="A728">
            <v>6047</v>
          </cell>
          <cell r="B728">
            <v>2007</v>
          </cell>
          <cell r="C728" t="str">
            <v>Escavação, carga e transporte - solo compactado - 1.400</v>
          </cell>
          <cell r="D728" t="str">
            <v>m³ </v>
          </cell>
          <cell r="E728">
            <v>4.66</v>
          </cell>
        </row>
        <row r="729">
          <cell r="A729">
            <v>6048</v>
          </cell>
          <cell r="B729">
            <v>2007</v>
          </cell>
          <cell r="C729" t="str">
            <v>Escavação, carga e transporte - solo compactado - 1.600</v>
          </cell>
          <cell r="D729" t="str">
            <v>m³ </v>
          </cell>
          <cell r="E729">
            <v>4.78</v>
          </cell>
        </row>
        <row r="730">
          <cell r="A730">
            <v>6049</v>
          </cell>
          <cell r="B730">
            <v>2007</v>
          </cell>
          <cell r="C730" t="str">
            <v>Escavação, carga e transporte - solo compactado - 1.800</v>
          </cell>
          <cell r="D730" t="str">
            <v>m³ </v>
          </cell>
          <cell r="E730">
            <v>4.88</v>
          </cell>
        </row>
        <row r="731">
          <cell r="A731">
            <v>6050</v>
          </cell>
          <cell r="B731">
            <v>2007</v>
          </cell>
          <cell r="C731" t="str">
            <v>Escavação, carga e transporte - solo compactado - 2.000</v>
          </cell>
          <cell r="D731" t="str">
            <v>m³ </v>
          </cell>
          <cell r="E731">
            <v>5.31</v>
          </cell>
        </row>
        <row r="732">
          <cell r="A732">
            <v>6051</v>
          </cell>
          <cell r="B732">
            <v>2007</v>
          </cell>
          <cell r="C732" t="str">
            <v>Escavação, carga e transporte - solo compactado - 3.000</v>
          </cell>
          <cell r="D732" t="str">
            <v>m³ </v>
          </cell>
          <cell r="E732">
            <v>5.96</v>
          </cell>
        </row>
        <row r="733">
          <cell r="A733">
            <v>6052</v>
          </cell>
          <cell r="B733">
            <v>2007</v>
          </cell>
          <cell r="C733" t="str">
            <v>Escavação, carga e transporte - solo compactado - 4.000</v>
          </cell>
          <cell r="D733" t="str">
            <v>m³ </v>
          </cell>
          <cell r="E733">
            <v>6.61</v>
          </cell>
        </row>
        <row r="734">
          <cell r="A734">
            <v>6053</v>
          </cell>
          <cell r="B734">
            <v>2007</v>
          </cell>
          <cell r="C734" t="str">
            <v>Escavação, carga e transporte - solo compactado - 4.000</v>
          </cell>
          <cell r="D734" t="str">
            <v>m³ </v>
          </cell>
          <cell r="E734">
            <v>3.18</v>
          </cell>
        </row>
        <row r="735">
          <cell r="A735">
            <v>6054</v>
          </cell>
          <cell r="B735">
            <v>2007</v>
          </cell>
          <cell r="C735" t="str">
            <v>Escavação, carga e transporte - canal em solo com material de 1ª cat. 200</v>
          </cell>
          <cell r="D735" t="str">
            <v>m³ </v>
          </cell>
          <cell r="E735">
            <v>3.35</v>
          </cell>
        </row>
        <row r="736">
          <cell r="A736">
            <v>6055</v>
          </cell>
          <cell r="B736">
            <v>2007</v>
          </cell>
          <cell r="C736" t="str">
            <v>Escavação, carga e transporte - canal em solo com material de 1ª cat. 400</v>
          </cell>
          <cell r="D736" t="str">
            <v>m³ </v>
          </cell>
          <cell r="E736">
            <v>3.79</v>
          </cell>
        </row>
        <row r="737">
          <cell r="A737">
            <v>6056</v>
          </cell>
          <cell r="B737">
            <v>2007</v>
          </cell>
          <cell r="C737" t="str">
            <v>Escavação, carga e transporte - canal em solo com material de 1ª cat. 600</v>
          </cell>
          <cell r="D737" t="str">
            <v>m³ </v>
          </cell>
          <cell r="E737">
            <v>3.95</v>
          </cell>
        </row>
        <row r="738">
          <cell r="A738">
            <v>6057</v>
          </cell>
          <cell r="B738">
            <v>2007</v>
          </cell>
          <cell r="C738" t="str">
            <v>Escavação, carga e transporte - canal em solo com material de 1ª cat. 800</v>
          </cell>
          <cell r="D738" t="str">
            <v>m³ </v>
          </cell>
          <cell r="E738">
            <v>4.12</v>
          </cell>
        </row>
        <row r="739">
          <cell r="A739">
            <v>6058</v>
          </cell>
          <cell r="B739">
            <v>2007</v>
          </cell>
          <cell r="C739" t="str">
            <v>Escavação, carga e transporte - canal em solo com material de 1ª cat. 1000</v>
          </cell>
          <cell r="D739" t="str">
            <v>m³ </v>
          </cell>
          <cell r="E739">
            <v>4.44</v>
          </cell>
        </row>
        <row r="740">
          <cell r="A740">
            <v>6059</v>
          </cell>
          <cell r="B740">
            <v>2007</v>
          </cell>
          <cell r="C740" t="str">
            <v>Escavação, carga e transporte - canal em solo com material de 1ª cat. 1200</v>
          </cell>
          <cell r="D740" t="str">
            <v>m³ </v>
          </cell>
          <cell r="E740">
            <v>4.51</v>
          </cell>
        </row>
        <row r="741">
          <cell r="A741">
            <v>6060</v>
          </cell>
          <cell r="B741">
            <v>2007</v>
          </cell>
          <cell r="C741" t="str">
            <v>Escavação, carga e transporte - canal em solo com material de 1ª cat. 1400</v>
          </cell>
          <cell r="D741" t="str">
            <v>m³ </v>
          </cell>
          <cell r="E741">
            <v>4.58</v>
          </cell>
        </row>
        <row r="742">
          <cell r="A742">
            <v>6061</v>
          </cell>
          <cell r="B742">
            <v>2007</v>
          </cell>
          <cell r="C742" t="str">
            <v>Escavação, carga e transporte - canal em solo com material de 1ª cat. 1600</v>
          </cell>
          <cell r="D742" t="str">
            <v>m³ </v>
          </cell>
          <cell r="E742">
            <v>4.68</v>
          </cell>
        </row>
        <row r="743">
          <cell r="A743">
            <v>6062</v>
          </cell>
          <cell r="B743">
            <v>2007</v>
          </cell>
          <cell r="C743" t="str">
            <v>Escavação, carga e transporte - canal em solo com material de 1ª cat. 1800</v>
          </cell>
          <cell r="D743" t="str">
            <v>m³ </v>
          </cell>
          <cell r="E743">
            <v>4.77</v>
          </cell>
        </row>
        <row r="744">
          <cell r="A744">
            <v>6063</v>
          </cell>
          <cell r="B744">
            <v>2007</v>
          </cell>
          <cell r="C744" t="str">
            <v>Escavação, carga e transporte - canal em solo com material de 1ª cat. 2000</v>
          </cell>
          <cell r="D744" t="str">
            <v>m³ </v>
          </cell>
          <cell r="E744">
            <v>5.22</v>
          </cell>
        </row>
        <row r="745">
          <cell r="A745">
            <v>6064</v>
          </cell>
          <cell r="B745">
            <v>2007</v>
          </cell>
          <cell r="C745" t="str">
            <v>Escavação, carga e transporte - canal em solo com material de 1ª cat. 3000</v>
          </cell>
          <cell r="D745" t="str">
            <v>m³ </v>
          </cell>
          <cell r="E745">
            <v>5.82</v>
          </cell>
        </row>
        <row r="746">
          <cell r="A746">
            <v>6065</v>
          </cell>
          <cell r="B746">
            <v>2007</v>
          </cell>
          <cell r="C746" t="str">
            <v>Escavação, carga e transporte - canal em solo com material de 1ª cat. 4000</v>
          </cell>
          <cell r="D746" t="str">
            <v>m³ </v>
          </cell>
          <cell r="E746">
            <v>6.22</v>
          </cell>
        </row>
        <row r="747">
          <cell r="A747">
            <v>6066</v>
          </cell>
          <cell r="B747">
            <v>2007</v>
          </cell>
          <cell r="C747" t="str">
            <v>Escavação, carga e transporte - canal em solo compactado - DMT &lt;= 200m, utilizando-se caminhão Basculante e escavadeira com asa delta. ( medido no corte )</v>
          </cell>
          <cell r="D747" t="str">
            <v>m³ </v>
          </cell>
          <cell r="E747">
            <v>3.43</v>
          </cell>
        </row>
        <row r="748">
          <cell r="A748">
            <v>6067</v>
          </cell>
          <cell r="B748">
            <v>2007</v>
          </cell>
          <cell r="C748" t="str">
            <v>Escavação, carga e transporte - canal em solo compactado - 200</v>
          </cell>
          <cell r="D748" t="str">
            <v>m³ </v>
          </cell>
          <cell r="E748">
            <v>3.61</v>
          </cell>
        </row>
        <row r="749">
          <cell r="A749">
            <v>6068</v>
          </cell>
          <cell r="B749">
            <v>2007</v>
          </cell>
          <cell r="C749" t="str">
            <v>Escavação, carga e transporte - canal em solo compactado - 400</v>
          </cell>
          <cell r="D749" t="str">
            <v>m³ </v>
          </cell>
          <cell r="E749">
            <v>4.07</v>
          </cell>
        </row>
        <row r="750">
          <cell r="A750">
            <v>6069</v>
          </cell>
          <cell r="B750">
            <v>2007</v>
          </cell>
          <cell r="C750" t="str">
            <v>Escavação, carga e transporte - canal em solo compactado - 600</v>
          </cell>
          <cell r="D750" t="str">
            <v>m³ </v>
          </cell>
          <cell r="E750">
            <v>4.23</v>
          </cell>
        </row>
        <row r="751">
          <cell r="A751">
            <v>6070</v>
          </cell>
          <cell r="B751">
            <v>2007</v>
          </cell>
          <cell r="C751" t="str">
            <v>Escavação, carga e transporte - canal em solo compactado - 800</v>
          </cell>
          <cell r="D751" t="str">
            <v>m³ </v>
          </cell>
          <cell r="E751">
            <v>4.44</v>
          </cell>
        </row>
        <row r="752">
          <cell r="A752">
            <v>6071</v>
          </cell>
          <cell r="B752">
            <v>2007</v>
          </cell>
          <cell r="C752" t="str">
            <v>Escavação, carga e transporte - canal em solo compactado - 1000</v>
          </cell>
          <cell r="D752" t="str">
            <v>m³ </v>
          </cell>
          <cell r="E752">
            <v>4.75</v>
          </cell>
        </row>
        <row r="753">
          <cell r="A753">
            <v>6072</v>
          </cell>
          <cell r="B753">
            <v>2007</v>
          </cell>
          <cell r="C753" t="str">
            <v>Escavação, carga e transporte - canal em solo compactado - 1200</v>
          </cell>
          <cell r="D753" t="str">
            <v>m³ </v>
          </cell>
          <cell r="E753">
            <v>4.86</v>
          </cell>
        </row>
        <row r="754">
          <cell r="A754">
            <v>6073</v>
          </cell>
          <cell r="B754">
            <v>2007</v>
          </cell>
          <cell r="C754" t="str">
            <v>Escavação, carga e transporte - canal em solo compactado - 1400</v>
          </cell>
          <cell r="D754" t="str">
            <v>m³ </v>
          </cell>
          <cell r="E754">
            <v>4.91</v>
          </cell>
        </row>
        <row r="755">
          <cell r="A755">
            <v>6074</v>
          </cell>
          <cell r="B755">
            <v>2007</v>
          </cell>
          <cell r="C755" t="str">
            <v>Escavação, carga e transporte - canal em solo compactado - 1600</v>
          </cell>
          <cell r="D755" t="str">
            <v>m³ </v>
          </cell>
          <cell r="E755">
            <v>5.01</v>
          </cell>
        </row>
        <row r="756">
          <cell r="A756">
            <v>6075</v>
          </cell>
          <cell r="B756">
            <v>2007</v>
          </cell>
          <cell r="C756" t="str">
            <v>Escavação, carga e transporte - canal em solo compactado - 1800</v>
          </cell>
          <cell r="D756" t="str">
            <v>m³ </v>
          </cell>
          <cell r="E756">
            <v>5.11</v>
          </cell>
        </row>
        <row r="757">
          <cell r="A757">
            <v>6076</v>
          </cell>
          <cell r="B757">
            <v>2007</v>
          </cell>
          <cell r="C757" t="str">
            <v>Escavação, carga e transporte - canal em solo compactado - 2000</v>
          </cell>
          <cell r="D757" t="str">
            <v>m³ </v>
          </cell>
          <cell r="E757">
            <v>5.59</v>
          </cell>
        </row>
        <row r="758">
          <cell r="A758">
            <v>6077</v>
          </cell>
          <cell r="B758">
            <v>2007</v>
          </cell>
          <cell r="C758" t="str">
            <v>Escavação, carga e transporte - canal em solo compactado - 3000</v>
          </cell>
          <cell r="D758" t="str">
            <v>m³ </v>
          </cell>
          <cell r="E758">
            <v>6.26</v>
          </cell>
        </row>
        <row r="759">
          <cell r="A759">
            <v>6078</v>
          </cell>
          <cell r="B759">
            <v>2007</v>
          </cell>
          <cell r="C759" t="str">
            <v>Escavação, carga e transporte - canal em solo compactado - 4000</v>
          </cell>
          <cell r="D759" t="str">
            <v>m³ </v>
          </cell>
          <cell r="E759">
            <v>6.66</v>
          </cell>
        </row>
        <row r="760">
          <cell r="A760">
            <v>6079</v>
          </cell>
          <cell r="B760">
            <v>2007</v>
          </cell>
          <cell r="C760" t="str">
            <v>Escavação, carga e transporte - canal em solo com material de 2ª categoria DMT &lt;= 200m, utilizando-se caminhão basculante e escavadeira com asa delta. ( medido no corte )</v>
          </cell>
          <cell r="D760" t="str">
            <v>m³ </v>
          </cell>
          <cell r="E760">
            <v>4.42</v>
          </cell>
        </row>
        <row r="761">
          <cell r="A761">
            <v>6080</v>
          </cell>
          <cell r="B761">
            <v>2007</v>
          </cell>
          <cell r="C761" t="str">
            <v>Escavação, carga e transporte - canal em solo com material de 2ª categoria 200</v>
          </cell>
          <cell r="D761" t="str">
            <v>m³ </v>
          </cell>
          <cell r="E761">
            <v>4.95</v>
          </cell>
        </row>
        <row r="762">
          <cell r="A762">
            <v>6081</v>
          </cell>
          <cell r="B762">
            <v>2007</v>
          </cell>
          <cell r="C762" t="str">
            <v>Escavação, carga e transporte - canal em solo com material de 2ª categoria 400</v>
          </cell>
          <cell r="D762" t="str">
            <v>m³ </v>
          </cell>
          <cell r="E762">
            <v>5.18</v>
          </cell>
        </row>
        <row r="763">
          <cell r="A763">
            <v>6082</v>
          </cell>
          <cell r="B763">
            <v>2007</v>
          </cell>
          <cell r="C763" t="str">
            <v>Escavação, carga e transporte - canal em solo com material de 2ª categoria 600</v>
          </cell>
          <cell r="D763" t="str">
            <v>m³ </v>
          </cell>
          <cell r="E763">
            <v>5.34</v>
          </cell>
        </row>
        <row r="764">
          <cell r="A764">
            <v>6083</v>
          </cell>
          <cell r="B764">
            <v>2007</v>
          </cell>
          <cell r="C764" t="str">
            <v>Escavação, carga e transporte - canal em solo com material de 2ª categoria 800</v>
          </cell>
          <cell r="D764" t="str">
            <v>m³ </v>
          </cell>
          <cell r="E764">
            <v>5.54</v>
          </cell>
        </row>
        <row r="765">
          <cell r="A765">
            <v>6084</v>
          </cell>
          <cell r="B765">
            <v>2007</v>
          </cell>
          <cell r="C765" t="str">
            <v>Escavação, carga e transporte - canal em solo com material de 2ª categoria 1.000</v>
          </cell>
          <cell r="D765" t="str">
            <v>m³ </v>
          </cell>
          <cell r="E765" t="str">
            <v>6</v>
          </cell>
        </row>
        <row r="766">
          <cell r="A766">
            <v>6085</v>
          </cell>
          <cell r="B766">
            <v>2007</v>
          </cell>
          <cell r="C766" t="str">
            <v>Escavação, carga e transporte - canal em solo com material de 2ª categoria 1.200</v>
          </cell>
          <cell r="D766" t="str">
            <v>m³ </v>
          </cell>
          <cell r="E766">
            <v>6.09</v>
          </cell>
        </row>
        <row r="767">
          <cell r="A767">
            <v>6086</v>
          </cell>
          <cell r="B767">
            <v>2007</v>
          </cell>
          <cell r="C767" t="str">
            <v>Escavação, carga e transporte - canal em solo com material de 2ª categoria 1.400</v>
          </cell>
          <cell r="D767" t="str">
            <v>m³ </v>
          </cell>
          <cell r="E767">
            <v>6.15</v>
          </cell>
        </row>
        <row r="768">
          <cell r="A768">
            <v>6087</v>
          </cell>
          <cell r="B768">
            <v>2007</v>
          </cell>
          <cell r="C768" t="str">
            <v>Escavação, carga e transporte - canal em solo com material de 2ª categoria 1.600</v>
          </cell>
          <cell r="D768" t="str">
            <v>m³ </v>
          </cell>
          <cell r="E768">
            <v>6.27</v>
          </cell>
        </row>
        <row r="769">
          <cell r="A769">
            <v>6088</v>
          </cell>
          <cell r="B769">
            <v>2007</v>
          </cell>
          <cell r="C769" t="str">
            <v>Escavação, carga e transporte - canal em solo com material de 2ª categoria 1.800</v>
          </cell>
          <cell r="D769" t="str">
            <v>m³ </v>
          </cell>
          <cell r="E769">
            <v>6.37</v>
          </cell>
        </row>
        <row r="770">
          <cell r="A770">
            <v>6089</v>
          </cell>
          <cell r="B770">
            <v>2007</v>
          </cell>
          <cell r="C770" t="str">
            <v>Escavação, carga e transporte - canal em solo com material de 2ª categoria 2.000</v>
          </cell>
          <cell r="D770" t="str">
            <v>m³ </v>
          </cell>
          <cell r="E770">
            <v>6.61</v>
          </cell>
        </row>
        <row r="771">
          <cell r="A771">
            <v>6090</v>
          </cell>
          <cell r="B771">
            <v>2007</v>
          </cell>
          <cell r="C771" t="str">
            <v>Escavação, carga e transporte - canal em solo com material de 2ª categoria 3.000</v>
          </cell>
          <cell r="D771" t="str">
            <v>m³ </v>
          </cell>
          <cell r="E771">
            <v>7.39</v>
          </cell>
        </row>
        <row r="772">
          <cell r="A772">
            <v>6091</v>
          </cell>
          <cell r="B772">
            <v>2007</v>
          </cell>
          <cell r="C772" t="str">
            <v>Escavação, carga e transporte - canal em solo com material de 2ª categoria 4.000</v>
          </cell>
          <cell r="D772" t="str">
            <v>m³ </v>
          </cell>
          <cell r="E772">
            <v>7.81</v>
          </cell>
        </row>
        <row r="773">
          <cell r="A773">
            <v>6092</v>
          </cell>
          <cell r="B773">
            <v>2007</v>
          </cell>
          <cell r="C773" t="str">
            <v>Escavação, carga e transporte - material de 3ª categ. DMT &lt;= 200m, utilizando-se caminhão basculante. ( medido no corte )</v>
          </cell>
          <cell r="D773" t="str">
            <v>m³ </v>
          </cell>
          <cell r="E773">
            <v>19.45</v>
          </cell>
        </row>
        <row r="774">
          <cell r="A774">
            <v>6093</v>
          </cell>
          <cell r="B774">
            <v>2007</v>
          </cell>
          <cell r="C774" t="str">
            <v>Escavação, carga e transporte - material de 3ª cat. 200</v>
          </cell>
          <cell r="D774" t="str">
            <v>m³ </v>
          </cell>
          <cell r="E774">
            <v>19.72</v>
          </cell>
        </row>
        <row r="775">
          <cell r="A775">
            <v>6094</v>
          </cell>
          <cell r="B775">
            <v>2007</v>
          </cell>
          <cell r="C775" t="str">
            <v>Escavação, carga e transporte - material de 3ª cat. 400</v>
          </cell>
          <cell r="D775" t="str">
            <v>m³ </v>
          </cell>
          <cell r="E775">
            <v>21.29</v>
          </cell>
        </row>
        <row r="776">
          <cell r="A776">
            <v>6095</v>
          </cell>
          <cell r="B776">
            <v>2007</v>
          </cell>
          <cell r="C776" t="str">
            <v>Escavação, carga e transporte - material de 3ª cat. 600</v>
          </cell>
          <cell r="D776" t="str">
            <v>m³ </v>
          </cell>
          <cell r="E776">
            <v>21.6</v>
          </cell>
        </row>
        <row r="777">
          <cell r="A777">
            <v>6096</v>
          </cell>
          <cell r="B777">
            <v>2007</v>
          </cell>
          <cell r="C777" t="str">
            <v>Escavação, carga e transporte - material de 3ª cat. 800</v>
          </cell>
          <cell r="D777" t="str">
            <v>m³ </v>
          </cell>
          <cell r="E777">
            <v>21.9</v>
          </cell>
        </row>
        <row r="778">
          <cell r="A778">
            <v>6097</v>
          </cell>
          <cell r="B778">
            <v>2007</v>
          </cell>
          <cell r="C778" t="str">
            <v>Escavação, carga e transporte - material de 3ª cat. 1.000</v>
          </cell>
          <cell r="D778" t="str">
            <v>m³ </v>
          </cell>
          <cell r="E778">
            <v>22.06</v>
          </cell>
        </row>
        <row r="779">
          <cell r="A779">
            <v>6098</v>
          </cell>
          <cell r="B779">
            <v>2007</v>
          </cell>
          <cell r="C779" t="str">
            <v>Escavação, carga e transporte - material de 3ª cat. 1.200</v>
          </cell>
          <cell r="D779" t="str">
            <v>m³ </v>
          </cell>
          <cell r="E779">
            <v>22.21</v>
          </cell>
        </row>
        <row r="780">
          <cell r="A780">
            <v>6099</v>
          </cell>
          <cell r="B780">
            <v>2007</v>
          </cell>
          <cell r="C780" t="str">
            <v>Escavação, carga e transporte - material de 3ª cat. 1.400</v>
          </cell>
          <cell r="D780" t="str">
            <v>m³ </v>
          </cell>
          <cell r="E780">
            <v>22.31</v>
          </cell>
        </row>
        <row r="781">
          <cell r="A781">
            <v>6100</v>
          </cell>
          <cell r="B781">
            <v>2007</v>
          </cell>
          <cell r="C781" t="str">
            <v>Escavação, carga e transporte - material de 3ª categoria 1.600</v>
          </cell>
          <cell r="D781" t="str">
            <v>m³ </v>
          </cell>
          <cell r="E781">
            <v>22.52</v>
          </cell>
        </row>
        <row r="782">
          <cell r="A782">
            <v>6101</v>
          </cell>
          <cell r="B782">
            <v>2007</v>
          </cell>
          <cell r="C782" t="str">
            <v>Escavação, carga e transporte - material de 3ª categoria 1.800</v>
          </cell>
          <cell r="D782" t="str">
            <v>m³ </v>
          </cell>
          <cell r="E782">
            <v>22.67</v>
          </cell>
        </row>
        <row r="783">
          <cell r="A783">
            <v>6102</v>
          </cell>
          <cell r="B783">
            <v>2007</v>
          </cell>
          <cell r="C783" t="str">
            <v>Escavação, carga e transporte - material de 3ª categoria 2.000</v>
          </cell>
          <cell r="D783" t="str">
            <v>m³ </v>
          </cell>
          <cell r="E783">
            <v>23.91</v>
          </cell>
        </row>
        <row r="784">
          <cell r="A784">
            <v>6103</v>
          </cell>
          <cell r="B784">
            <v>2007</v>
          </cell>
          <cell r="C784" t="str">
            <v>Escavação, carga e transporte - material de 3ª categoria 3.000</v>
          </cell>
          <cell r="D784" t="str">
            <v>m³ </v>
          </cell>
          <cell r="E784">
            <v>24.6</v>
          </cell>
        </row>
        <row r="785">
          <cell r="A785">
            <v>6104</v>
          </cell>
          <cell r="B785">
            <v>2007</v>
          </cell>
          <cell r="C785" t="str">
            <v>Escavação, carga e transporte - material de 3ª categoria 4.000</v>
          </cell>
          <cell r="D785" t="str">
            <v>m³ </v>
          </cell>
          <cell r="E785">
            <v>25.28</v>
          </cell>
        </row>
        <row r="786">
          <cell r="A786">
            <v>6105</v>
          </cell>
          <cell r="B786">
            <v>2007</v>
          </cell>
          <cell r="C786" t="str">
            <v>Transporte complementar de material de 1ª categoria com empolamento de 30%, utilização de caminhão basculante, medido no corte</v>
          </cell>
          <cell r="D786" t="str">
            <v>m³/km  </v>
          </cell>
          <cell r="E786">
            <v>0.79</v>
          </cell>
        </row>
        <row r="787">
          <cell r="A787">
            <v>6106</v>
          </cell>
          <cell r="B787">
            <v>2007</v>
          </cell>
          <cell r="C787" t="str">
            <v>Transporte complementar de material de jazida com empolamento de 33%, utilização de caminhão basculante, medido no corte</v>
          </cell>
          <cell r="D787" t="str">
            <v>m³/km  </v>
          </cell>
          <cell r="E787">
            <v>0.81</v>
          </cell>
        </row>
        <row r="788">
          <cell r="A788">
            <v>6107</v>
          </cell>
          <cell r="B788">
            <v>2007</v>
          </cell>
          <cell r="C788" t="str">
            <v>Transporte complementar de solo compactado com empolamento de 37%, utilização de caminhão basculante, medido no corte</v>
          </cell>
          <cell r="D788" t="str">
            <v>m³/km  </v>
          </cell>
          <cell r="E788">
            <v>0.84</v>
          </cell>
        </row>
        <row r="789">
          <cell r="A789">
            <v>6108</v>
          </cell>
          <cell r="B789">
            <v>2007</v>
          </cell>
          <cell r="C789" t="str">
            <v>Transporte complementar de material de 2ª categoria com empolamento de 41%, utilização de caminhão basculante, medido no corte</v>
          </cell>
          <cell r="D789" t="str">
            <v>m³/km  </v>
          </cell>
          <cell r="E789">
            <v>0.89</v>
          </cell>
        </row>
        <row r="790">
          <cell r="A790">
            <v>6109</v>
          </cell>
          <cell r="B790">
            <v>2007</v>
          </cell>
          <cell r="C790" t="str">
            <v>Transporte complementar de material de 3ª categoria com empolamento de 67%, utilização de caminhão basculante, medido no corte</v>
          </cell>
          <cell r="D790" t="str">
            <v>m³/km  </v>
          </cell>
          <cell r="E790">
            <v>1.59</v>
          </cell>
        </row>
        <row r="791">
          <cell r="A791">
            <v>6110</v>
          </cell>
          <cell r="B791">
            <v>2007</v>
          </cell>
          <cell r="C791" t="str">
            <v>Transporte complementar de material de 3ª categoria tipo matacões com empolamento de 89%, utilização de caminhão basculante, medido no corte</v>
          </cell>
          <cell r="D791" t="str">
            <v>m³/km  </v>
          </cell>
          <cell r="E791">
            <v>2.21</v>
          </cell>
        </row>
        <row r="792">
          <cell r="A792">
            <v>6111</v>
          </cell>
          <cell r="B792">
            <v>2007</v>
          </cell>
          <cell r="C792" t="str">
            <v>Transporte complementar de material solo mole sem empolamento, utilização de caminhão basculante, medido no basculante.</v>
          </cell>
          <cell r="D792" t="str">
            <v>m³/km  </v>
          </cell>
          <cell r="E792">
            <v>2.55</v>
          </cell>
        </row>
        <row r="793">
          <cell r="A793">
            <v>6112</v>
          </cell>
          <cell r="B793">
            <v>2007</v>
          </cell>
          <cell r="C793" t="str">
            <v>Escavação e carga em solos orgânicos</v>
          </cell>
          <cell r="D793" t="str">
            <v>m³ </v>
          </cell>
          <cell r="E793">
            <v>1.51</v>
          </cell>
        </row>
        <row r="794">
          <cell r="A794">
            <v>6113</v>
          </cell>
          <cell r="B794">
            <v>2007</v>
          </cell>
          <cell r="C794" t="str">
            <v>Escavação e carga em material de 1ª categoria com trator e carregadeira Frontal. ( medido no corte )</v>
          </cell>
          <cell r="D794" t="str">
            <v>m³ </v>
          </cell>
          <cell r="E794">
            <v>3.61</v>
          </cell>
        </row>
        <row r="795">
          <cell r="A795">
            <v>6114</v>
          </cell>
          <cell r="B795">
            <v>2007</v>
          </cell>
          <cell r="C795" t="str">
            <v>Escavação e carga em material de 2ª categoria com trator e carregadeira Frontal. ( medido no corte )</v>
          </cell>
          <cell r="D795" t="str">
            <v>m³ </v>
          </cell>
          <cell r="E795">
            <v>5.88</v>
          </cell>
        </row>
        <row r="796">
          <cell r="A796">
            <v>6115</v>
          </cell>
          <cell r="B796">
            <v>2007</v>
          </cell>
          <cell r="C796" t="str">
            <v>Escavação e carga em material de 3ª categoria com linha de corte e retardo de linha para detonação em corte. ( medido no corte )</v>
          </cell>
          <cell r="D796" t="str">
            <v>m³ </v>
          </cell>
          <cell r="E796">
            <v>17.43</v>
          </cell>
        </row>
        <row r="797">
          <cell r="A797">
            <v>6116</v>
          </cell>
          <cell r="B797">
            <v>2007</v>
          </cell>
          <cell r="C797" t="str">
            <v>Carga em material de 1ª categoria. ( medido no corte )</v>
          </cell>
          <cell r="D797" t="str">
            <v>m³ </v>
          </cell>
          <cell r="E797">
            <v>1.26</v>
          </cell>
        </row>
        <row r="798">
          <cell r="A798">
            <v>6117</v>
          </cell>
          <cell r="B798">
            <v>2007</v>
          </cell>
          <cell r="C798" t="str">
            <v>Carga em material de jazida. ( medido no corte )</v>
          </cell>
          <cell r="D798" t="str">
            <v>m³ </v>
          </cell>
          <cell r="E798">
            <v>1.34</v>
          </cell>
        </row>
        <row r="799">
          <cell r="A799">
            <v>6118</v>
          </cell>
          <cell r="B799">
            <v>2007</v>
          </cell>
          <cell r="C799" t="str">
            <v>Carga em material de 2ª categoria. ( medido no corte )</v>
          </cell>
          <cell r="D799" t="str">
            <v>m³ </v>
          </cell>
          <cell r="E799">
            <v>1.61</v>
          </cell>
        </row>
        <row r="800">
          <cell r="A800">
            <v>6119</v>
          </cell>
          <cell r="B800">
            <v>2007</v>
          </cell>
          <cell r="C800" t="str">
            <v>Carga em material de 3ª categoria. ( medido no corte )</v>
          </cell>
          <cell r="D800" t="str">
            <v>m³ </v>
          </cell>
          <cell r="E800">
            <v>3.26</v>
          </cell>
        </row>
        <row r="801">
          <cell r="A801">
            <v>6120</v>
          </cell>
          <cell r="B801">
            <v>2007</v>
          </cell>
          <cell r="C801" t="str">
            <v>Escavação manual em obras isoladas, de 1a categ.,até 1,50m de profundidade. ( medido no corte )</v>
          </cell>
          <cell r="D801" t="str">
            <v>m³ </v>
          </cell>
          <cell r="E801">
            <v>19.99</v>
          </cell>
        </row>
        <row r="802">
          <cell r="A802">
            <v>6121</v>
          </cell>
          <cell r="B802">
            <v>2007</v>
          </cell>
          <cell r="C802" t="str">
            <v>Escavação manual em obras isoladas, em material de 1ª categoria, entre 1,50 m e 3,00m de profundidade. ( medido no corte )</v>
          </cell>
          <cell r="D802" t="str">
            <v>m³ </v>
          </cell>
          <cell r="E802">
            <v>24.04</v>
          </cell>
        </row>
        <row r="803">
          <cell r="A803">
            <v>6122</v>
          </cell>
          <cell r="B803">
            <v>2007</v>
          </cell>
          <cell r="C803" t="str">
            <v>Escavação manual em obras isoladas, em material de 1ª categoria, acima de 3,00m de profundidade. ( medido no corte )</v>
          </cell>
          <cell r="D803" t="str">
            <v>m³ </v>
          </cell>
          <cell r="E803">
            <v>34.16</v>
          </cell>
        </row>
        <row r="804">
          <cell r="A804">
            <v>6123</v>
          </cell>
          <cell r="B804">
            <v>2007</v>
          </cell>
          <cell r="C804" t="str">
            <v>Escavação manual em obras isoladas, em material de 2ª categoria, até 1,50 m de profundidade, sem uso de explosivo. ( medido no corte )</v>
          </cell>
          <cell r="D804" t="str">
            <v>m³ </v>
          </cell>
          <cell r="E804">
            <v>45.93</v>
          </cell>
        </row>
        <row r="805">
          <cell r="A805">
            <v>6124</v>
          </cell>
          <cell r="B805">
            <v>2007</v>
          </cell>
          <cell r="C805" t="str">
            <v>Escavação manual em obras isoladas, em material de 2ª categoria, de 1,50 até 3,00 m de profundidade, sem uso de explosivo. ( medido no corte )</v>
          </cell>
          <cell r="D805" t="str">
            <v>m³ </v>
          </cell>
          <cell r="E805">
            <v>49.47</v>
          </cell>
        </row>
        <row r="806">
          <cell r="A806">
            <v>6125</v>
          </cell>
          <cell r="B806">
            <v>2007</v>
          </cell>
          <cell r="C806" t="str">
            <v>Escavação manual em obras isoladas, em material de 2ª categoria, acima de 3,00 m de profundidade, sem uso de explosivo. ( medido no corte )</v>
          </cell>
          <cell r="D806" t="str">
            <v>m³ </v>
          </cell>
          <cell r="E806">
            <v>58.55</v>
          </cell>
        </row>
        <row r="807">
          <cell r="A807">
            <v>6126</v>
          </cell>
          <cell r="B807">
            <v>2007</v>
          </cell>
          <cell r="C807" t="str">
            <v>Escavação manual em obras isoladas, em material de 2ª categoria, até 1,50 m de profundidade, com uso de explosivo. ( medido no corte )</v>
          </cell>
          <cell r="D807" t="str">
            <v>m³ </v>
          </cell>
          <cell r="E807">
            <v>45.57</v>
          </cell>
        </row>
        <row r="808">
          <cell r="A808">
            <v>6127</v>
          </cell>
          <cell r="B808">
            <v>2007</v>
          </cell>
          <cell r="C808" t="str">
            <v>Escavação manual em obras isoladas, em material de 2ª categoria, de 1,50 até 3,00 m de profundidade, com uso de explosivo. ( medido no corte )</v>
          </cell>
          <cell r="D808" t="str">
            <v>m³ </v>
          </cell>
          <cell r="E808">
            <v>45.82</v>
          </cell>
        </row>
        <row r="809">
          <cell r="A809">
            <v>6128</v>
          </cell>
          <cell r="B809">
            <v>2007</v>
          </cell>
          <cell r="C809" t="str">
            <v>Escavação manual em obras isoladas, em material de 2ª categoria, acima de 3,00 m de profundidade, com uso de explosivo. ( medido no corte )</v>
          </cell>
          <cell r="D809" t="str">
            <v>m³ </v>
          </cell>
          <cell r="E809">
            <v>47.34</v>
          </cell>
        </row>
        <row r="810">
          <cell r="A810">
            <v>6129</v>
          </cell>
          <cell r="B810">
            <v>2007</v>
          </cell>
          <cell r="C810" t="str">
            <v>Escavação manual em obras isoladas, em material de 3ª categoria, até 1,50 m de profundidade, com uso de explosivo. ( medido no corte )</v>
          </cell>
          <cell r="D810" t="str">
            <v>m³ </v>
          </cell>
          <cell r="E810">
            <v>66.52</v>
          </cell>
        </row>
        <row r="811">
          <cell r="A811">
            <v>6130</v>
          </cell>
          <cell r="B811">
            <v>2007</v>
          </cell>
          <cell r="C811" t="str">
            <v>Escavação manual em obras isoladas, em material de 3ª categoria, de 1,50 até 3,00 m de profundidade, com uso de explosivo. ( medido no corte )</v>
          </cell>
          <cell r="D811" t="str">
            <v>m³ </v>
          </cell>
          <cell r="E811">
            <v>66.39</v>
          </cell>
        </row>
        <row r="812">
          <cell r="A812">
            <v>6131</v>
          </cell>
          <cell r="B812">
            <v>2007</v>
          </cell>
          <cell r="C812" t="str">
            <v>Escavação manual em obras isoladas, em material de 3ª categoria, acima de 3,00 m de profundidade, com uso de explosivo. ( medido no corte )</v>
          </cell>
          <cell r="D812" t="str">
            <v>m³ </v>
          </cell>
          <cell r="E812">
            <v>67.84</v>
          </cell>
        </row>
        <row r="813">
          <cell r="A813">
            <v>6132</v>
          </cell>
          <cell r="B813">
            <v>2007</v>
          </cell>
          <cell r="C813" t="str">
            <v>Escavação manual em obras isoladas usando-se escoramento e bombeamento entre 1,0m a 2,0m de profundidade,em material de 1ª categoria. ( escoramento pago a parte )</v>
          </cell>
          <cell r="D813" t="str">
            <v>m³ </v>
          </cell>
          <cell r="E813">
            <v>24.66</v>
          </cell>
        </row>
        <row r="814">
          <cell r="A814">
            <v>6133</v>
          </cell>
          <cell r="B814">
            <v>2007</v>
          </cell>
          <cell r="C814" t="str">
            <v>Escavação manual em obras isoladas usando-se escoramento e bombeamento entre 2,0m a 4,0m de profundidade,em material de 1ª categoria. ( escoramento pago a parte )</v>
          </cell>
          <cell r="D814" t="str">
            <v>m³ </v>
          </cell>
          <cell r="E814">
            <v>29.12</v>
          </cell>
        </row>
        <row r="815">
          <cell r="A815">
            <v>6134</v>
          </cell>
          <cell r="B815">
            <v>2007</v>
          </cell>
          <cell r="C815" t="str">
            <v>Escavação manual em obras isoladas usando-se escoramento e bombeamento até 2,0m de profundidade em material de 2ª categoria. ( escoramento pago a parte )</v>
          </cell>
          <cell r="D815" t="str">
            <v>m³ </v>
          </cell>
          <cell r="E815">
            <v>68.83</v>
          </cell>
        </row>
        <row r="816">
          <cell r="A816">
            <v>6135</v>
          </cell>
          <cell r="B816">
            <v>2007</v>
          </cell>
          <cell r="C816" t="str">
            <v>Escavação manual em obras isoladas usando-se escoramento e bombeamento entre 2,0m a 4,0m de profundidade,em material de 2ª categoria. ( escoramento pago a parte )</v>
          </cell>
          <cell r="D816" t="str">
            <v>m³ </v>
          </cell>
          <cell r="E816">
            <v>78.66</v>
          </cell>
        </row>
        <row r="817">
          <cell r="A817">
            <v>6136</v>
          </cell>
          <cell r="B817">
            <v>2007</v>
          </cell>
          <cell r="C817" t="str">
            <v>Escavação manual com bombeamento até 2,0m de profundidade em material de 3ª categoria</v>
          </cell>
          <cell r="D817" t="str">
            <v>m³ </v>
          </cell>
          <cell r="E817">
            <v>71.25</v>
          </cell>
        </row>
        <row r="818">
          <cell r="A818">
            <v>6137</v>
          </cell>
          <cell r="B818">
            <v>2007</v>
          </cell>
          <cell r="C818" t="str">
            <v>Escavação mecânica em valas, para assentamento de tubulações, até 1,0m de profundidade, em material de 1ª categoria. ( medido no corte )</v>
          </cell>
          <cell r="D818" t="str">
            <v>m³ </v>
          </cell>
          <cell r="E818">
            <v>2.6</v>
          </cell>
        </row>
        <row r="819">
          <cell r="A819">
            <v>6138</v>
          </cell>
          <cell r="B819">
            <v>2007</v>
          </cell>
          <cell r="C819" t="str">
            <v>Escavação mecânica em valas, para assentamento de tubulações, até 2,0m de profundidade, em material de 1ª categoria. ( medido no corte )</v>
          </cell>
          <cell r="D819" t="str">
            <v>m³ </v>
          </cell>
          <cell r="E819">
            <v>2.99</v>
          </cell>
        </row>
        <row r="820">
          <cell r="A820">
            <v>6139</v>
          </cell>
          <cell r="B820">
            <v>2007</v>
          </cell>
          <cell r="C820" t="str">
            <v>Escavação mecânica em valas, para assentamento de tubulações, até 1,0m de profundidade, em material de 2ª categoria. ( medido no corte )</v>
          </cell>
          <cell r="D820" t="str">
            <v>m³ </v>
          </cell>
          <cell r="E820">
            <v>4.19</v>
          </cell>
        </row>
        <row r="821">
          <cell r="A821">
            <v>6140</v>
          </cell>
          <cell r="B821">
            <v>2007</v>
          </cell>
          <cell r="C821" t="str">
            <v>Escavação mecânica em valas, para assentamento de tubulações, até 2,0m de profundidade, em material de 2ª categoria. ( medido no corte )</v>
          </cell>
          <cell r="D821" t="str">
            <v>m³ </v>
          </cell>
          <cell r="E821">
            <v>4.53</v>
          </cell>
        </row>
        <row r="822">
          <cell r="A822">
            <v>6141</v>
          </cell>
          <cell r="B822">
            <v>2007</v>
          </cell>
          <cell r="C822" t="str">
            <v>Escavação mecânica em valas, para assentamento de tubulações, até 1,0m de profundidade, em material de 3ª categoria</v>
          </cell>
          <cell r="D822" t="str">
            <v>m³ </v>
          </cell>
          <cell r="E822">
            <v>79.86</v>
          </cell>
        </row>
        <row r="823">
          <cell r="A823">
            <v>6142</v>
          </cell>
          <cell r="B823">
            <v>2007</v>
          </cell>
          <cell r="C823" t="str">
            <v>Escavação mecânica em valas, para assentamento de tubulações, até 2,0m de profundidade, em material de 3ª categoria</v>
          </cell>
          <cell r="D823" t="str">
            <v>m³ </v>
          </cell>
          <cell r="E823">
            <v>85.87</v>
          </cell>
        </row>
        <row r="824">
          <cell r="A824">
            <v>6143</v>
          </cell>
          <cell r="B824">
            <v>2007</v>
          </cell>
          <cell r="C824" t="str">
            <v>Escavação de dreno de parcela, sem regularização de taludes, medido no corte</v>
          </cell>
          <cell r="D824" t="str">
            <v>m³ </v>
          </cell>
          <cell r="E824">
            <v>6.92</v>
          </cell>
        </row>
        <row r="825">
          <cell r="A825">
            <v>6144</v>
          </cell>
          <cell r="B825">
            <v>2007</v>
          </cell>
          <cell r="C825" t="str">
            <v>Escavação mecânica em rede de drenagem utilizando-se retro-escavadeira, em material de 1ª categoria, com transporte a 300m ( medido no corte )</v>
          </cell>
          <cell r="D825" t="str">
            <v>m³ </v>
          </cell>
          <cell r="E825">
            <v>7.6</v>
          </cell>
        </row>
        <row r="826">
          <cell r="A826">
            <v>6145</v>
          </cell>
          <cell r="B826">
            <v>2007</v>
          </cell>
          <cell r="C826" t="str">
            <v>Escavação mecânica em rede de drenagem utilizando-se retro-escavadeira, em material de 2ª categoria, com transporte a 300m (medido no corte )</v>
          </cell>
          <cell r="D826" t="str">
            <v>m³ </v>
          </cell>
          <cell r="E826">
            <v>10.54</v>
          </cell>
        </row>
        <row r="827">
          <cell r="A827">
            <v>6146</v>
          </cell>
          <cell r="B827">
            <v>2007</v>
          </cell>
          <cell r="C827" t="str">
            <v>Escavação mecânica em rede de drenagem, em material de 3ª categoria, utilizando-se explosivos, com transporte a 300m (medido no corte )</v>
          </cell>
          <cell r="D827" t="str">
            <v>m³ </v>
          </cell>
          <cell r="E827">
            <v>80.23</v>
          </cell>
        </row>
        <row r="828">
          <cell r="A828">
            <v>6147</v>
          </cell>
          <cell r="B828">
            <v>2007</v>
          </cell>
          <cell r="C828" t="str">
            <v>Escavação mecânica em rede de drenagem ou filtro vertical, utilizando-se retro-escavadeira, em material de solo compactado, com transporte a 300m ( medido no corte )</v>
          </cell>
          <cell r="D828" t="str">
            <v>m³ </v>
          </cell>
          <cell r="E828">
            <v>9.56</v>
          </cell>
        </row>
        <row r="829">
          <cell r="A829">
            <v>6148</v>
          </cell>
          <cell r="B829">
            <v>2007</v>
          </cell>
          <cell r="C829" t="str">
            <v>Escavação mecânica em rede de drenagem ou filtro vertical, utilizando-se retro-escavadeira, em material de solo compactado, sem transporte do material escavado ( medido no corte )</v>
          </cell>
          <cell r="D829" t="str">
            <v>m³ </v>
          </cell>
          <cell r="E829">
            <v>3.29</v>
          </cell>
        </row>
        <row r="830">
          <cell r="A830">
            <v>6149</v>
          </cell>
          <cell r="B830">
            <v>2007</v>
          </cell>
          <cell r="C830" t="str">
            <v>Escavação manual de valas em material de 1ª categoria, até 1,50m de profundidade. ( medido no corte )</v>
          </cell>
          <cell r="D830" t="str">
            <v>m³ </v>
          </cell>
          <cell r="E830">
            <v>19.99</v>
          </cell>
        </row>
        <row r="831">
          <cell r="A831">
            <v>6150</v>
          </cell>
          <cell r="B831">
            <v>2007</v>
          </cell>
          <cell r="C831" t="str">
            <v>Escavação manual de valas em material de 1ª categoria, entre 1,50m e 2,50m, com esgotamento na presença de escoramentos. ( medido no corte e escoramento a parte )</v>
          </cell>
          <cell r="D831" t="str">
            <v>m³ </v>
          </cell>
          <cell r="E831">
            <v>33.36</v>
          </cell>
        </row>
        <row r="832">
          <cell r="A832">
            <v>6151</v>
          </cell>
          <cell r="B832">
            <v>2007</v>
          </cell>
          <cell r="C832" t="str">
            <v>Escavação manual de valas em material de 2ª categoria, até 1,50m de profundidade. ( medido no corte )</v>
          </cell>
          <cell r="D832" t="str">
            <v>m³ </v>
          </cell>
          <cell r="E832">
            <v>42.25</v>
          </cell>
        </row>
        <row r="833">
          <cell r="A833">
            <v>6152</v>
          </cell>
          <cell r="B833">
            <v>2007</v>
          </cell>
          <cell r="C833" t="str">
            <v>Escavação manual de valas em material de 2ª categoria, entre 1,50m e 2,50m, com esgotamento e escoramentos. ( medido no corte e escoramento pago a parte )</v>
          </cell>
          <cell r="D833" t="str">
            <v>m³ </v>
          </cell>
          <cell r="E833">
            <v>52.24</v>
          </cell>
        </row>
        <row r="834">
          <cell r="A834">
            <v>6153</v>
          </cell>
          <cell r="B834">
            <v>2007</v>
          </cell>
          <cell r="C834" t="str">
            <v>Escavação manual de valas, em material de 3ª categoria, com explosivos e perfuração manual, até 2,00m de profundidade. ( medido no corte )</v>
          </cell>
          <cell r="D834" t="str">
            <v>m³ </v>
          </cell>
          <cell r="E834">
            <v>138.72</v>
          </cell>
        </row>
        <row r="835">
          <cell r="A835">
            <v>6154</v>
          </cell>
          <cell r="B835">
            <v>2007</v>
          </cell>
          <cell r="C835" t="str">
            <v>Escavação manual de valas, em material de 3ª categoria, com explosivos e perfuração manual, até 4,00m de profundidade. ( medido no corte )</v>
          </cell>
          <cell r="D835" t="str">
            <v>m³ </v>
          </cell>
          <cell r="E835">
            <v>151.95</v>
          </cell>
        </row>
        <row r="836">
          <cell r="A836">
            <v>6155</v>
          </cell>
          <cell r="B836">
            <v>2007</v>
          </cell>
          <cell r="C836" t="str">
            <v>Corte em ensecadeira com seção controlada, com material compactado em solo de 1ª categoria. ( medido no corte )</v>
          </cell>
          <cell r="D836" t="str">
            <v>m³ </v>
          </cell>
          <cell r="E836" t="str">
            <v>5.37 </v>
          </cell>
        </row>
        <row r="837">
          <cell r="A837">
            <v>6156</v>
          </cell>
          <cell r="B837">
            <v>2007</v>
          </cell>
          <cell r="C837" t="str">
            <v>Corte em ensecadeira com seção controlada, com material compactado em solo de 2ª categoria. ( medido no corte )</v>
          </cell>
          <cell r="D837" t="str">
            <v>m³ </v>
          </cell>
          <cell r="E837">
            <v>7.42</v>
          </cell>
        </row>
        <row r="838">
          <cell r="A838">
            <v>6157</v>
          </cell>
          <cell r="B838">
            <v>2007</v>
          </cell>
          <cell r="C838" t="str">
            <v>Corte do excesso de material dos taludes de barragem, canal e diques com bota-fora manual até 50m</v>
          </cell>
          <cell r="D838" t="str">
            <v>m³ </v>
          </cell>
          <cell r="E838">
            <v>22.02</v>
          </cell>
        </row>
        <row r="839">
          <cell r="A839">
            <v>6158</v>
          </cell>
          <cell r="B839">
            <v>2007</v>
          </cell>
          <cell r="C839" t="str">
            <v>Corte do aterro compensado (sistematização) para movimento de terra médio de 400m3 por hectare</v>
          </cell>
          <cell r="D839" t="str">
            <v>m³ </v>
          </cell>
          <cell r="E839" t="str">
            <v>9.26 </v>
          </cell>
        </row>
        <row r="840">
          <cell r="A840">
            <v>6159</v>
          </cell>
          <cell r="B840">
            <v>2007</v>
          </cell>
          <cell r="C840" t="str">
            <v>Corte do aterro compensado (sistematização) para movimento de terra médio de 600m3 por hectare</v>
          </cell>
          <cell r="D840" t="str">
            <v>m³ </v>
          </cell>
          <cell r="E840">
            <v>9.02</v>
          </cell>
        </row>
        <row r="841">
          <cell r="A841">
            <v>6160</v>
          </cell>
          <cell r="B841">
            <v>2007</v>
          </cell>
          <cell r="C841" t="str">
            <v>Acabamento de sistematização</v>
          </cell>
          <cell r="D841" t="str">
            <v>ha  </v>
          </cell>
          <cell r="E841">
            <v>704.5</v>
          </cell>
        </row>
        <row r="842">
          <cell r="A842">
            <v>6161</v>
          </cell>
          <cell r="B842">
            <v>2007</v>
          </cell>
          <cell r="C842" t="str">
            <v>Regularização do leito para estradas, canais, diques e aeroportos</v>
          </cell>
          <cell r="D842" t="str">
            <v>m2  </v>
          </cell>
          <cell r="E842">
            <v>0.67</v>
          </cell>
        </row>
        <row r="843">
          <cell r="A843">
            <v>6162</v>
          </cell>
          <cell r="B843">
            <v>2007</v>
          </cell>
          <cell r="C843" t="str">
            <v>Regularização de taludes de terra em barragem</v>
          </cell>
          <cell r="D843" t="str">
            <v>m2  </v>
          </cell>
          <cell r="E843">
            <v>0.37</v>
          </cell>
        </row>
        <row r="844">
          <cell r="A844">
            <v>6163</v>
          </cell>
          <cell r="B844">
            <v>2007</v>
          </cell>
          <cell r="C844" t="str">
            <v>Regularização de taludes no rip-rap e rock-fill de barragem</v>
          </cell>
          <cell r="D844" t="str">
            <v>m2  </v>
          </cell>
          <cell r="E844">
            <v>3.27</v>
          </cell>
        </row>
        <row r="845">
          <cell r="A845">
            <v>6164</v>
          </cell>
          <cell r="B845">
            <v>2007</v>
          </cell>
          <cell r="C845" t="str">
            <v>Compactação de aterro em barragens e canais (proctor normal), inclusive homogeneização, umedecimento e espalhamento, medido no aterro</v>
          </cell>
          <cell r="D845" t="str">
            <v>m³ </v>
          </cell>
          <cell r="E845">
            <v>2.31</v>
          </cell>
        </row>
        <row r="846">
          <cell r="A846">
            <v>6165</v>
          </cell>
          <cell r="B846">
            <v>2007</v>
          </cell>
          <cell r="C846" t="str">
            <v>Compactação localizada de aterro em barragem, com sapo mecânico, medido no aterro</v>
          </cell>
          <cell r="D846" t="str">
            <v>m³ </v>
          </cell>
          <cell r="E846">
            <v>32.69</v>
          </cell>
        </row>
        <row r="847">
          <cell r="A847">
            <v>6166</v>
          </cell>
          <cell r="B847">
            <v>2007</v>
          </cell>
          <cell r="C847" t="str">
            <v>Compactação em estradas e diques de proteção (85 a 90% do proctor normal), inclusive homogeneização, umedecimento e espalhamento, medido no aterro</v>
          </cell>
          <cell r="D847" t="str">
            <v>m³ </v>
          </cell>
          <cell r="E847">
            <v>2.02</v>
          </cell>
        </row>
        <row r="848">
          <cell r="A848">
            <v>6167</v>
          </cell>
          <cell r="B848">
            <v>2007</v>
          </cell>
          <cell r="C848" t="str">
            <v>Compactação manual em obras isoladas, medido no aterro</v>
          </cell>
          <cell r="D848" t="str">
            <v>m³ </v>
          </cell>
          <cell r="E848">
            <v>14.34</v>
          </cell>
        </row>
        <row r="849">
          <cell r="A849">
            <v>6168</v>
          </cell>
          <cell r="B849">
            <v>2007</v>
          </cell>
          <cell r="C849" t="str">
            <v>Reaterro compactado manualmente, em obras isoladas, com reaproveitamento de material escavado, medido no aterro. ( c/ sapo mecânico, medido no reaterro )</v>
          </cell>
          <cell r="D849" t="str">
            <v>m³ </v>
          </cell>
          <cell r="E849">
            <v>16.34</v>
          </cell>
        </row>
        <row r="850">
          <cell r="A850">
            <v>6169</v>
          </cell>
          <cell r="B850">
            <v>2007</v>
          </cell>
          <cell r="C850" t="str">
            <v>Aterro compactado manualmente em edificações, para baldrames, pisos, etc., ECT pago à parte</v>
          </cell>
          <cell r="D850" t="str">
            <v>m³ </v>
          </cell>
          <cell r="E850">
            <v>14.34</v>
          </cell>
        </row>
        <row r="851">
          <cell r="A851">
            <v>6170</v>
          </cell>
          <cell r="B851">
            <v>2007</v>
          </cell>
          <cell r="C851" t="str">
            <v>Reaterro compactado manualmente em edificações, com reaproveitamento de escavação, para baldrames, piso, etc</v>
          </cell>
          <cell r="D851" t="str">
            <v>m³ </v>
          </cell>
          <cell r="E851">
            <v>14.34</v>
          </cell>
        </row>
        <row r="852">
          <cell r="A852">
            <v>6171</v>
          </cell>
          <cell r="B852">
            <v>2007</v>
          </cell>
          <cell r="C852" t="str">
            <v>Aterro compactado compreendendo escavação, carga descarga e transporte até 300m, umedecimento, espalhamento, homogeneização e compactação, medido no aterro</v>
          </cell>
          <cell r="D852" t="str">
            <v>m³ </v>
          </cell>
          <cell r="E852">
            <v>5.8</v>
          </cell>
        </row>
        <row r="853">
          <cell r="A853">
            <v>6172</v>
          </cell>
          <cell r="B853">
            <v>2007</v>
          </cell>
          <cell r="C853" t="str">
            <v>Execução de filtro horizontal de areia, compreendendo espalhamento, umedecimento e adensamento</v>
          </cell>
          <cell r="D853" t="str">
            <v>m³ </v>
          </cell>
          <cell r="E853">
            <v>3.91</v>
          </cell>
        </row>
        <row r="854">
          <cell r="A854">
            <v>6173</v>
          </cell>
          <cell r="B854">
            <v>2007</v>
          </cell>
          <cell r="C854" t="str">
            <v>Execução de filtro vertical de areia, compreendendo espalhamento, umedecimento e adensamento</v>
          </cell>
          <cell r="D854" t="str">
            <v>m³ </v>
          </cell>
          <cell r="E854">
            <v>4.18</v>
          </cell>
        </row>
        <row r="855">
          <cell r="A855">
            <v>6174</v>
          </cell>
          <cell r="B855">
            <v>2007</v>
          </cell>
          <cell r="C855" t="str">
            <v>Escavação mecânica em valas até 1,0m de profundidade em material compactado, para filtro vertical</v>
          </cell>
          <cell r="D855" t="str">
            <v>m³ </v>
          </cell>
          <cell r="E855">
            <v>1.77</v>
          </cell>
        </row>
        <row r="856">
          <cell r="A856">
            <v>6175</v>
          </cell>
          <cell r="B856">
            <v>2007</v>
          </cell>
          <cell r="C856" t="str">
            <v>Execução de transição em brita para rock-fill, exclusive a brita</v>
          </cell>
          <cell r="D856" t="str">
            <v>m³ </v>
          </cell>
          <cell r="E856">
            <v>2.27</v>
          </cell>
        </row>
        <row r="857">
          <cell r="A857">
            <v>6176</v>
          </cell>
          <cell r="B857">
            <v>2007</v>
          </cell>
          <cell r="C857" t="str">
            <v>Execução de transição em brita para o rip-rap, exclusive a brita</v>
          </cell>
          <cell r="D857" t="str">
            <v>m³ </v>
          </cell>
          <cell r="E857">
            <v>5.57</v>
          </cell>
        </row>
        <row r="858">
          <cell r="A858">
            <v>6177</v>
          </cell>
          <cell r="B858">
            <v>2007</v>
          </cell>
          <cell r="C858" t="str">
            <v>Execução de bica corrida, incluindo colocação e espalhamento, para o rip-rap</v>
          </cell>
          <cell r="D858" t="str">
            <v>m³ </v>
          </cell>
          <cell r="E858">
            <v>5.57</v>
          </cell>
        </row>
        <row r="859">
          <cell r="A859">
            <v>6178</v>
          </cell>
          <cell r="B859">
            <v>2007</v>
          </cell>
          <cell r="C859" t="str">
            <v>Regularização manual de fundo, plataforma, taludes internos e externos de canais, drenos e diques</v>
          </cell>
          <cell r="D859" t="str">
            <v>m2  </v>
          </cell>
          <cell r="E859">
            <v>2.32</v>
          </cell>
        </row>
        <row r="860">
          <cell r="A860">
            <v>6179</v>
          </cell>
          <cell r="B860">
            <v>2007</v>
          </cell>
          <cell r="C860" t="str">
            <v>Reaterro compact. manualmente, em obras isoladas, com reaproveitamento de material escavado, medido no aterro. ( c/ sapo mecânico, med. no reaterro ) s/ controle</v>
          </cell>
          <cell r="D860" t="str">
            <v>m³ </v>
          </cell>
          <cell r="E860">
            <v>6.54</v>
          </cell>
        </row>
        <row r="861">
          <cell r="A861">
            <v>6183</v>
          </cell>
          <cell r="B861">
            <v>2007</v>
          </cell>
          <cell r="C861" t="str">
            <v>Enrocamento de pedra jogada, constando de colocação e espalhamento</v>
          </cell>
          <cell r="D861" t="str">
            <v>m³ </v>
          </cell>
          <cell r="E861">
            <v>16.72</v>
          </cell>
        </row>
        <row r="862">
          <cell r="A862">
            <v>6184</v>
          </cell>
          <cell r="B862">
            <v>2007</v>
          </cell>
          <cell r="C862" t="str">
            <v>Enrocamento de pedra arrumada, constando de colocação e espalhamento</v>
          </cell>
          <cell r="D862" t="str">
            <v>m³ </v>
          </cell>
          <cell r="E862">
            <v>18.31</v>
          </cell>
        </row>
        <row r="863">
          <cell r="A863">
            <v>6185</v>
          </cell>
          <cell r="B863">
            <v>2007</v>
          </cell>
          <cell r="C863" t="str">
            <v>Expurgo de material (remoção de camada vegetal), com transporte à lâmina até 50m, medido no corte</v>
          </cell>
          <cell r="D863" t="str">
            <v>m³ </v>
          </cell>
          <cell r="E863">
            <v>5.14</v>
          </cell>
        </row>
        <row r="864">
          <cell r="A864">
            <v>6186</v>
          </cell>
          <cell r="B864">
            <v>2007</v>
          </cell>
          <cell r="C864" t="str">
            <v>Expurgo de material (remoção de camada vegetal), com bota-fora até 300m, medido no corte</v>
          </cell>
          <cell r="D864" t="str">
            <v>m³ </v>
          </cell>
          <cell r="E864">
            <v>6.24</v>
          </cell>
        </row>
        <row r="865">
          <cell r="A865">
            <v>6187</v>
          </cell>
          <cell r="B865">
            <v>2007</v>
          </cell>
          <cell r="C865" t="str">
            <v>Caminho de serviço com faixa de 3m e compactação numa espessura de 15cm, para acesso às obras e jazidas ( revestida c/ piçarra c/ DMT até 1km )</v>
          </cell>
          <cell r="D865" t="str">
            <v>km  </v>
          </cell>
          <cell r="E865">
            <v>3211.54</v>
          </cell>
        </row>
        <row r="866">
          <cell r="A866">
            <v>6188</v>
          </cell>
          <cell r="B866">
            <v>2007</v>
          </cell>
          <cell r="C866" t="str">
            <v>Caminho de serviço com faixa de 6m e compactação numa espessura de 15cm, para acesso às obras e jazidas ( revestida c/ piçarra c/ DMT até 1km )</v>
          </cell>
          <cell r="D866" t="str">
            <v>km  </v>
          </cell>
          <cell r="E866">
            <v>6158.28</v>
          </cell>
        </row>
        <row r="867">
          <cell r="A867">
            <v>6189</v>
          </cell>
          <cell r="B867">
            <v>2007</v>
          </cell>
          <cell r="C867" t="str">
            <v>Extração e carga de pedra para enrocamento</v>
          </cell>
          <cell r="D867" t="str">
            <v>m³ </v>
          </cell>
          <cell r="E867">
            <v>17.79</v>
          </cell>
        </row>
        <row r="868">
          <cell r="A868">
            <v>6190</v>
          </cell>
          <cell r="B868">
            <v>2007</v>
          </cell>
          <cell r="C868" t="str">
            <v>Britagem de rocha, com carga de 3ª cat. no britador. ( só serviço )</v>
          </cell>
          <cell r="D868" t="str">
            <v>m³ </v>
          </cell>
          <cell r="E868">
            <v>10.85</v>
          </cell>
        </row>
        <row r="869">
          <cell r="A869">
            <v>6191</v>
          </cell>
          <cell r="B869">
            <v>2007</v>
          </cell>
          <cell r="C869" t="str">
            <v>Britagem de rocha com diâmetro graúdo, sem classificação, com carga de 3ª cat. No britador. ( só serviço )</v>
          </cell>
          <cell r="D869" t="str">
            <v>m³ </v>
          </cell>
          <cell r="E869">
            <v>8.93</v>
          </cell>
        </row>
        <row r="870">
          <cell r="A870">
            <v>6192</v>
          </cell>
          <cell r="B870">
            <v>2007</v>
          </cell>
          <cell r="C870" t="str">
            <v>Esgotamento de valas com moto-bomba centrífuga</v>
          </cell>
          <cell r="D870" t="str">
            <v>h  </v>
          </cell>
          <cell r="E870">
            <v>10.03</v>
          </cell>
        </row>
        <row r="871">
          <cell r="A871">
            <v>6193</v>
          </cell>
          <cell r="B871">
            <v>2007</v>
          </cell>
          <cell r="C871" t="str">
            <v>Esgotamento de valas com bomba submersa</v>
          </cell>
          <cell r="D871" t="str">
            <v>h  </v>
          </cell>
          <cell r="E871">
            <v>8.45</v>
          </cell>
        </row>
        <row r="872">
          <cell r="A872">
            <v>6194</v>
          </cell>
          <cell r="B872">
            <v>2007</v>
          </cell>
          <cell r="C872" t="str">
            <v>Esgotamento de valas com equipamento a vácuo (ponteiras)</v>
          </cell>
          <cell r="D872" t="str">
            <v>h  </v>
          </cell>
          <cell r="E872">
            <v>19.13</v>
          </cell>
        </row>
        <row r="873">
          <cell r="A873">
            <v>6195</v>
          </cell>
          <cell r="B873">
            <v>2007</v>
          </cell>
          <cell r="C873" t="str">
            <v>Aração e gradagem, tipo regular com passagem de grade ROME, cruzada com uma grade de disco</v>
          </cell>
          <cell r="D873" t="str">
            <v>ha  </v>
          </cell>
          <cell r="E873">
            <v>546.32</v>
          </cell>
        </row>
        <row r="874">
          <cell r="A874">
            <v>6196</v>
          </cell>
          <cell r="B874">
            <v>2007</v>
          </cell>
          <cell r="C874" t="str">
            <v>Aração e gradagem, tipo média, com passagem de grade ROME, cruzada com uma grade de disco</v>
          </cell>
          <cell r="D874" t="str">
            <v>ha  </v>
          </cell>
          <cell r="E874">
            <v>583.82</v>
          </cell>
        </row>
        <row r="875">
          <cell r="A875">
            <v>6197</v>
          </cell>
          <cell r="B875">
            <v>2007</v>
          </cell>
          <cell r="C875" t="str">
            <v>Aração e gradagem, tipo pesada, com passagem de grade ROME, cruzada com uma grade de disco</v>
          </cell>
          <cell r="D875" t="str">
            <v>ha  </v>
          </cell>
          <cell r="E875" t="str">
            <v>625.32 </v>
          </cell>
        </row>
        <row r="876">
          <cell r="A876">
            <v>6198</v>
          </cell>
          <cell r="B876">
            <v>2007</v>
          </cell>
          <cell r="C876" t="str">
            <v>Destocamento tipo regular, compreendendo: arranca, queima e requeima ( em áreas de implantação de estradas, barragens, diques, edificações, etc )</v>
          </cell>
          <cell r="D876" t="str">
            <v>ha  </v>
          </cell>
          <cell r="E876">
            <v>1813.12</v>
          </cell>
        </row>
        <row r="877">
          <cell r="A877">
            <v>6199</v>
          </cell>
          <cell r="B877">
            <v>2007</v>
          </cell>
          <cell r="C877" t="str">
            <v>Destocamento tipo médio, compreendendo: arranca, queima e requeima ( em áreas de implantação de estradas, barragens, diques, edificações, etc )</v>
          </cell>
          <cell r="D877" t="str">
            <v>ha  </v>
          </cell>
          <cell r="E877">
            <v>2068.3</v>
          </cell>
        </row>
        <row r="878">
          <cell r="A878">
            <v>6200</v>
          </cell>
          <cell r="B878">
            <v>2007</v>
          </cell>
          <cell r="C878" t="str">
            <v>Destocamento tipo pesado, compreendendo: arranca, queima e requeima ( em áreas de implantação de estradas, barragens, diques, edificações, etc )</v>
          </cell>
          <cell r="D878" t="str">
            <v>ha  </v>
          </cell>
          <cell r="E878">
            <v>2224.86</v>
          </cell>
        </row>
        <row r="879">
          <cell r="A879">
            <v>6201</v>
          </cell>
          <cell r="B879">
            <v>2007</v>
          </cell>
          <cell r="C879" t="str">
            <v>Destocamento tipo regular, compreendendo: arranca, queima e requeima ( área agricola )</v>
          </cell>
          <cell r="D879" t="str">
            <v>ha  </v>
          </cell>
          <cell r="E879">
            <v>1460.36</v>
          </cell>
        </row>
        <row r="880">
          <cell r="A880">
            <v>6202</v>
          </cell>
          <cell r="B880">
            <v>2007</v>
          </cell>
          <cell r="C880" t="str">
            <v>Destocamento tipo médio, compreendendo: arranca, queima e requeima ( área agricola )</v>
          </cell>
          <cell r="D880" t="str">
            <v>ha  </v>
          </cell>
          <cell r="E880">
            <v>1564.82</v>
          </cell>
        </row>
        <row r="881">
          <cell r="A881">
            <v>6203</v>
          </cell>
          <cell r="B881">
            <v>2007</v>
          </cell>
          <cell r="C881" t="str">
            <v>Destocamento tipo pesado, compreendendo: arranca, queima e requeima ( área agricola )</v>
          </cell>
          <cell r="D881" t="str">
            <v>ha  </v>
          </cell>
          <cell r="E881">
            <v>1721.29</v>
          </cell>
        </row>
        <row r="882">
          <cell r="A882">
            <v>6204</v>
          </cell>
          <cell r="B882">
            <v>2007</v>
          </cell>
          <cell r="C882" t="str">
            <v>Desmatamento ,tipo regular, compreendendo: derrubada, queima, enleiramento e requeima</v>
          </cell>
          <cell r="D882" t="str">
            <v>ha  </v>
          </cell>
          <cell r="E882">
            <v>1324.05</v>
          </cell>
        </row>
        <row r="883">
          <cell r="A883">
            <v>6205</v>
          </cell>
          <cell r="B883">
            <v>2007</v>
          </cell>
          <cell r="C883" t="str">
            <v>Desmatamento ,tipo médio, compreendendo: derrubada, queima, enleiramento e requeima</v>
          </cell>
          <cell r="D883" t="str">
            <v>ha  </v>
          </cell>
          <cell r="E883">
            <v>1399.97</v>
          </cell>
        </row>
        <row r="884">
          <cell r="A884">
            <v>6206</v>
          </cell>
          <cell r="B884">
            <v>2007</v>
          </cell>
          <cell r="C884" t="str">
            <v>Desmatamento ,tipo pesado, compreendendo: derrubada, queima, enleiramento e requeima</v>
          </cell>
          <cell r="D884" t="str">
            <v>ha  </v>
          </cell>
          <cell r="E884">
            <v>1475.08</v>
          </cell>
        </row>
        <row r="885">
          <cell r="A885">
            <v>6207</v>
          </cell>
          <cell r="B885">
            <v>2007</v>
          </cell>
          <cell r="C885" t="str">
            <v>Roçagem tipo regular, compreendendo: roçagem e incorporação de material ao solo</v>
          </cell>
          <cell r="D885" t="str">
            <v>ha  </v>
          </cell>
          <cell r="E885">
            <v>179.09</v>
          </cell>
        </row>
        <row r="886">
          <cell r="A886">
            <v>6208</v>
          </cell>
          <cell r="B886">
            <v>2007</v>
          </cell>
          <cell r="C886" t="str">
            <v>Roçagem tipo média, compreendendo: roçagem e incorporação de material ao solo</v>
          </cell>
          <cell r="D886" t="str">
            <v>ha  </v>
          </cell>
          <cell r="E886">
            <v>241.47</v>
          </cell>
        </row>
        <row r="887">
          <cell r="A887">
            <v>6209</v>
          </cell>
          <cell r="B887">
            <v>2007</v>
          </cell>
          <cell r="C887" t="str">
            <v>Roçagem tipo pesada, compreendendo: roçagem e incorporação de material ao solo</v>
          </cell>
          <cell r="D887" t="str">
            <v>ha  </v>
          </cell>
          <cell r="E887">
            <v>796.53</v>
          </cell>
        </row>
        <row r="888">
          <cell r="A888">
            <v>6210</v>
          </cell>
          <cell r="B888">
            <v>2007</v>
          </cell>
          <cell r="C888" t="str">
            <v>Dragagem e carga de areia de rio</v>
          </cell>
          <cell r="D888" t="str">
            <v>m³ </v>
          </cell>
          <cell r="E888">
            <v>5.08</v>
          </cell>
        </row>
        <row r="889">
          <cell r="A889">
            <v>6211</v>
          </cell>
          <cell r="B889">
            <v>2007</v>
          </cell>
          <cell r="C889" t="str">
            <v>Escavação e carga de areia</v>
          </cell>
          <cell r="D889" t="str">
            <v>m³ </v>
          </cell>
          <cell r="E889">
            <v>1.54</v>
          </cell>
        </row>
        <row r="890">
          <cell r="A890">
            <v>6212</v>
          </cell>
          <cell r="B890">
            <v>2007</v>
          </cell>
          <cell r="C890" t="str">
            <v>Plantio de grama</v>
          </cell>
          <cell r="D890" t="str">
            <v>m2  </v>
          </cell>
          <cell r="E890">
            <v>2.04</v>
          </cell>
        </row>
        <row r="891">
          <cell r="A891">
            <v>6213</v>
          </cell>
          <cell r="B891">
            <v>2007</v>
          </cell>
          <cell r="C891" t="str">
            <v>Revestimento do coroamento com cascalhinho ou piçarra, exclusive extração, e = 0,10m</v>
          </cell>
          <cell r="D891" t="str">
            <v>m³ </v>
          </cell>
          <cell r="E891">
            <v>0.91</v>
          </cell>
        </row>
        <row r="892">
          <cell r="A892">
            <v>6214</v>
          </cell>
          <cell r="B892">
            <v>2007</v>
          </cell>
          <cell r="C892" t="str">
            <v>Roço manual leve</v>
          </cell>
          <cell r="D892" t="str">
            <v>m2  </v>
          </cell>
          <cell r="E892">
            <v>0.22</v>
          </cell>
        </row>
        <row r="893">
          <cell r="A893">
            <v>6215</v>
          </cell>
          <cell r="B893">
            <v>2007</v>
          </cell>
          <cell r="C893" t="str">
            <v>Roço manual médio</v>
          </cell>
          <cell r="D893" t="str">
            <v>m2  </v>
          </cell>
          <cell r="E893">
            <v>0.32</v>
          </cell>
        </row>
        <row r="894">
          <cell r="A894">
            <v>6216</v>
          </cell>
          <cell r="B894">
            <v>2007</v>
          </cell>
          <cell r="C894" t="str">
            <v>Roço manual pesado</v>
          </cell>
          <cell r="D894" t="str">
            <v>m2  </v>
          </cell>
          <cell r="E894">
            <v>0.45</v>
          </cell>
        </row>
        <row r="895">
          <cell r="A895">
            <v>6217</v>
          </cell>
          <cell r="B895">
            <v>2007</v>
          </cell>
          <cell r="C895" t="str">
            <v>Raspagem manual e limpeza do terreno</v>
          </cell>
          <cell r="D895" t="str">
            <v>m2  </v>
          </cell>
          <cell r="E895">
            <v>1.09</v>
          </cell>
        </row>
        <row r="896">
          <cell r="A896">
            <v>6218</v>
          </cell>
          <cell r="B896">
            <v>2007</v>
          </cell>
          <cell r="C896" t="str">
            <v>Escoramento comum de valas, tipo contínuo</v>
          </cell>
          <cell r="D896" t="str">
            <v>m2  </v>
          </cell>
          <cell r="E896">
            <v>39.67</v>
          </cell>
        </row>
        <row r="897">
          <cell r="A897">
            <v>6219</v>
          </cell>
          <cell r="B897">
            <v>2007</v>
          </cell>
          <cell r="C897" t="str">
            <v>Escoramento comum de valas, tipo descontínuo</v>
          </cell>
          <cell r="D897" t="str">
            <v>m2  </v>
          </cell>
          <cell r="E897">
            <v>22.42</v>
          </cell>
        </row>
        <row r="898">
          <cell r="A898">
            <v>6220</v>
          </cell>
          <cell r="B898">
            <v>2007</v>
          </cell>
          <cell r="C898" t="str">
            <v>Escoramento metalico de valas, tipo contínuo</v>
          </cell>
          <cell r="D898" t="str">
            <v>m2  </v>
          </cell>
          <cell r="E898">
            <v>29.65</v>
          </cell>
        </row>
        <row r="899">
          <cell r="A899">
            <v>6221</v>
          </cell>
          <cell r="B899">
            <v>2007</v>
          </cell>
          <cell r="C899" t="str">
            <v>Escoramento metalico de valas, tipo descontínuo</v>
          </cell>
          <cell r="D899" t="str">
            <v>m2  </v>
          </cell>
          <cell r="E899">
            <v>22.11</v>
          </cell>
        </row>
        <row r="900">
          <cell r="A900">
            <v>6222</v>
          </cell>
          <cell r="B900">
            <v>2007</v>
          </cell>
          <cell r="C900" t="str">
            <v>Escoramento comum de valas, tipo pontaleteamento</v>
          </cell>
          <cell r="D900" t="str">
            <v>m2  </v>
          </cell>
          <cell r="E900">
            <v>17.26</v>
          </cell>
        </row>
        <row r="901">
          <cell r="A901">
            <v>6223</v>
          </cell>
          <cell r="B901">
            <v>2007</v>
          </cell>
          <cell r="C901" t="str">
            <v>Esgotamento com bombas</v>
          </cell>
          <cell r="D901" t="str">
            <v>hpxh  </v>
          </cell>
          <cell r="E901">
            <v>1.19</v>
          </cell>
        </row>
        <row r="902">
          <cell r="A902">
            <v>6224</v>
          </cell>
          <cell r="B902">
            <v>2007</v>
          </cell>
          <cell r="C902" t="str">
            <v>Demolição de ensecadeiras, inclusive carga, descarga e transporte até 1km</v>
          </cell>
          <cell r="D902" t="str">
            <v>m³ </v>
          </cell>
          <cell r="E902">
            <v>5.94</v>
          </cell>
        </row>
        <row r="903">
          <cell r="A903">
            <v>6225</v>
          </cell>
          <cell r="B903">
            <v>2007</v>
          </cell>
          <cell r="C903" t="str">
            <v>Tratamento de fundação em rocha</v>
          </cell>
          <cell r="D903" t="str">
            <v>m2  </v>
          </cell>
          <cell r="E903">
            <v>11.02</v>
          </cell>
        </row>
        <row r="904">
          <cell r="A904">
            <v>6226</v>
          </cell>
          <cell r="B904">
            <v>2007</v>
          </cell>
          <cell r="C904" t="str">
            <v>Execução de ensecadeiras, exclusive fornecimento de material</v>
          </cell>
          <cell r="D904" t="str">
            <v>m³ </v>
          </cell>
          <cell r="E904">
            <v>3.12</v>
          </cell>
        </row>
        <row r="905">
          <cell r="A905">
            <v>6227</v>
          </cell>
          <cell r="B905">
            <v>2007</v>
          </cell>
          <cell r="C905" t="str">
            <v>Injeção de calda de cimento, inclusive fornecimento, sem pressão</v>
          </cell>
          <cell r="D905" t="str">
            <v>saco  </v>
          </cell>
          <cell r="E905">
            <v>35.88</v>
          </cell>
        </row>
        <row r="906">
          <cell r="A906">
            <v>6228</v>
          </cell>
          <cell r="B906">
            <v>2007</v>
          </cell>
          <cell r="C906" t="str">
            <v>Injeção de calda de cimento, inclusive fornecimento, com pressão máxima de 0,25kg/m de profundidade</v>
          </cell>
          <cell r="D906" t="str">
            <v>saco  </v>
          </cell>
          <cell r="E906">
            <v>48.77</v>
          </cell>
        </row>
        <row r="907">
          <cell r="A907">
            <v>6229</v>
          </cell>
          <cell r="B907">
            <v>2007</v>
          </cell>
          <cell r="C907" t="str">
            <v>Perfuração com sonda rotativa diâmetro NX em rocha tipo granito</v>
          </cell>
          <cell r="D907" t="str">
            <v>m  </v>
          </cell>
          <cell r="E907">
            <v>441.5</v>
          </cell>
        </row>
        <row r="908">
          <cell r="A908">
            <v>6230</v>
          </cell>
          <cell r="B908">
            <v>2007</v>
          </cell>
          <cell r="C908" t="str">
            <v>Perfuração com sonda rotativa diâmetro BX em rocha tipo granito</v>
          </cell>
          <cell r="D908" t="str">
            <v>m  </v>
          </cell>
          <cell r="E908">
            <v>393.5</v>
          </cell>
        </row>
        <row r="909">
          <cell r="A909">
            <v>6231</v>
          </cell>
          <cell r="B909">
            <v>2007</v>
          </cell>
          <cell r="C909" t="str">
            <v>Perfuração com sonda rotativa diâmetro AX em rocha tipo granito</v>
          </cell>
          <cell r="D909" t="str">
            <v>m  </v>
          </cell>
          <cell r="E909">
            <v>376.5</v>
          </cell>
        </row>
        <row r="910">
          <cell r="A910">
            <v>6232</v>
          </cell>
          <cell r="B910">
            <v>2007</v>
          </cell>
          <cell r="C910" t="str">
            <v>Revestimento primário, com 25cm de espessura, compreendendo espalhamento, umedecimento e compactação</v>
          </cell>
          <cell r="D910" t="str">
            <v>m2  </v>
          </cell>
          <cell r="E910">
            <v>1.05</v>
          </cell>
        </row>
        <row r="911">
          <cell r="A911">
            <v>6233</v>
          </cell>
          <cell r="B911">
            <v>2007</v>
          </cell>
          <cell r="C911" t="str">
            <v>Sondagem à percussão, diâmetro 2 1/2" com medida de SPT</v>
          </cell>
          <cell r="D911" t="str">
            <v>m  </v>
          </cell>
          <cell r="E911">
            <v>37.8</v>
          </cell>
        </row>
        <row r="912">
          <cell r="A912">
            <v>6234</v>
          </cell>
          <cell r="B912">
            <v>2007</v>
          </cell>
          <cell r="C912" t="str">
            <v>Sondagem à percussão, diâmetro 4" com medida de SPT</v>
          </cell>
          <cell r="D912" t="str">
            <v>m  </v>
          </cell>
          <cell r="E912" t="str">
            <v>59</v>
          </cell>
        </row>
        <row r="913">
          <cell r="A913">
            <v>6235</v>
          </cell>
          <cell r="B913">
            <v>2007</v>
          </cell>
          <cell r="C913" t="str">
            <v>Injeção de argamassa de cimento e areia, 1:3</v>
          </cell>
          <cell r="D913" t="str">
            <v>kg  </v>
          </cell>
          <cell r="E913">
            <v>0.68</v>
          </cell>
        </row>
        <row r="914">
          <cell r="A914">
            <v>6236</v>
          </cell>
          <cell r="B914">
            <v>2007</v>
          </cell>
          <cell r="C914" t="str">
            <v>Fornecimento e aplicação de bentonita</v>
          </cell>
          <cell r="D914" t="str">
            <v>kg  </v>
          </cell>
          <cell r="E914">
            <v>1.54</v>
          </cell>
        </row>
        <row r="915">
          <cell r="A915">
            <v>6237</v>
          </cell>
          <cell r="B915">
            <v>2007</v>
          </cell>
          <cell r="C915" t="str">
            <v>Pré-fissuramento</v>
          </cell>
          <cell r="D915" t="str">
            <v>m2  </v>
          </cell>
          <cell r="E915">
            <v>28.51</v>
          </cell>
        </row>
        <row r="916">
          <cell r="A916">
            <v>6238</v>
          </cell>
          <cell r="B916">
            <v>2007</v>
          </cell>
          <cell r="C916" t="str">
            <v>Ensaio de Perda d´água de tipo "LUGEON", inclusive transporte, perfuração</v>
          </cell>
          <cell r="D916" t="str">
            <v>und  </v>
          </cell>
          <cell r="E916">
            <v>2459.72</v>
          </cell>
        </row>
        <row r="917">
          <cell r="A917">
            <v>6239</v>
          </cell>
          <cell r="B917">
            <v>2007</v>
          </cell>
          <cell r="C917" t="str">
            <v>Ensaio de Perda d´água de tipo "LE FRANC", inclusive transporte, perfuração</v>
          </cell>
          <cell r="D917" t="str">
            <v>und  </v>
          </cell>
          <cell r="E917">
            <v>3209.72</v>
          </cell>
        </row>
        <row r="918">
          <cell r="A918">
            <v>6242</v>
          </cell>
          <cell r="B918">
            <v>2007</v>
          </cell>
          <cell r="C918" t="str">
            <v>Sondagem a trado, com mobilização e desmobilização</v>
          </cell>
          <cell r="D918" t="str">
            <v>m  </v>
          </cell>
          <cell r="E918">
            <v>119.88</v>
          </cell>
        </row>
        <row r="919">
          <cell r="A919">
            <v>6243</v>
          </cell>
          <cell r="B919">
            <v>2007</v>
          </cell>
          <cell r="C919" t="str">
            <v>Limpeza da fundação com jato de ar</v>
          </cell>
          <cell r="D919" t="str">
            <v>m2  </v>
          </cell>
          <cell r="E919">
            <v>13.97</v>
          </cell>
        </row>
        <row r="920">
          <cell r="A920">
            <v>6244</v>
          </cell>
          <cell r="B920">
            <v>2007</v>
          </cell>
          <cell r="C920" t="str">
            <v>Perfuração com "WAGON DRILL" ou similar, diâmetro igual a 38mm</v>
          </cell>
          <cell r="D920" t="str">
            <v>m  </v>
          </cell>
          <cell r="E920">
            <v>44.68</v>
          </cell>
        </row>
        <row r="921">
          <cell r="A921">
            <v>6245</v>
          </cell>
          <cell r="B921">
            <v>2007</v>
          </cell>
          <cell r="C921" t="str">
            <v>Perfuração com "WAGON DRILL" ou similar, diâmetro igual a 50mm</v>
          </cell>
          <cell r="D921" t="str">
            <v>m  </v>
          </cell>
          <cell r="E921">
            <v>50.91</v>
          </cell>
        </row>
        <row r="922">
          <cell r="A922">
            <v>6246</v>
          </cell>
          <cell r="B922">
            <v>2007</v>
          </cell>
          <cell r="C922" t="str">
            <v>Perfuração com "WAGON DRILL" ou similar, diâmetro igual a 75mm</v>
          </cell>
          <cell r="D922" t="str">
            <v>m  </v>
          </cell>
          <cell r="E922" t="str">
            <v>55</v>
          </cell>
        </row>
        <row r="923">
          <cell r="A923">
            <v>6247</v>
          </cell>
          <cell r="B923">
            <v>2007</v>
          </cell>
          <cell r="C923" t="str">
            <v>Lastro de brita 3 e 4, apiloado manualmente com maço, de até 30Kg</v>
          </cell>
          <cell r="D923" t="str">
            <v>m³ </v>
          </cell>
          <cell r="E923">
            <v>68.25</v>
          </cell>
        </row>
        <row r="924">
          <cell r="A924">
            <v>6248</v>
          </cell>
          <cell r="B924">
            <v>2007</v>
          </cell>
          <cell r="C924" t="str">
            <v>Transporte comercial por caminhão de carroceria fixa em rodovia com revestimento primário</v>
          </cell>
          <cell r="D924" t="str">
            <v>txkm  </v>
          </cell>
          <cell r="E924">
            <v>0.43</v>
          </cell>
        </row>
        <row r="925">
          <cell r="A925">
            <v>6249</v>
          </cell>
          <cell r="B925">
            <v>2007</v>
          </cell>
          <cell r="C925" t="str">
            <v>Transporte comercial por caminhão de carroceria fixa em rodovia pavimentada</v>
          </cell>
          <cell r="D925" t="str">
            <v>txkm  </v>
          </cell>
          <cell r="E925">
            <v>0.32</v>
          </cell>
        </row>
        <row r="926">
          <cell r="A926">
            <v>6250</v>
          </cell>
          <cell r="B926">
            <v>2007</v>
          </cell>
          <cell r="C926" t="str">
            <v>Transporte comercial por carretas, 20T; em rodovia com revestimento primário</v>
          </cell>
          <cell r="D926" t="str">
            <v>txkm  </v>
          </cell>
          <cell r="E926">
            <v>0.5</v>
          </cell>
        </row>
        <row r="927">
          <cell r="A927">
            <v>6251</v>
          </cell>
          <cell r="B927">
            <v>2007</v>
          </cell>
          <cell r="C927" t="str">
            <v>Transporte comercial por carretas, 20T; em rodovia pavimentada</v>
          </cell>
          <cell r="D927" t="str">
            <v>txkm  </v>
          </cell>
          <cell r="E927">
            <v>0.35</v>
          </cell>
        </row>
        <row r="928">
          <cell r="A928">
            <v>6253</v>
          </cell>
          <cell r="B928">
            <v>2007</v>
          </cell>
          <cell r="C928" t="str">
            <v>Gabião tipo caixa</v>
          </cell>
          <cell r="D928" t="str">
            <v>m³ </v>
          </cell>
          <cell r="E928">
            <v>177.45</v>
          </cell>
        </row>
        <row r="929">
          <cell r="A929">
            <v>6254</v>
          </cell>
          <cell r="B929">
            <v>2007</v>
          </cell>
          <cell r="C929" t="str">
            <v>Gabião tipo Reno, espessura 30cm</v>
          </cell>
          <cell r="D929" t="str">
            <v>m2  </v>
          </cell>
          <cell r="E929">
            <v>69.36</v>
          </cell>
        </row>
        <row r="930">
          <cell r="A930">
            <v>6256</v>
          </cell>
          <cell r="B930">
            <v>2007</v>
          </cell>
          <cell r="C930" t="str">
            <v>Raspagem e limpeza do terreno</v>
          </cell>
          <cell r="D930" t="str">
            <v>m2  </v>
          </cell>
          <cell r="E930">
            <v>1.09</v>
          </cell>
        </row>
        <row r="931">
          <cell r="A931">
            <v>6257</v>
          </cell>
          <cell r="B931">
            <v>2007</v>
          </cell>
          <cell r="C931" t="str">
            <v>Instalação de ponteiras para esgotamento de valas com equipamento a vácuo</v>
          </cell>
          <cell r="D931" t="str">
            <v>und  </v>
          </cell>
          <cell r="E931">
            <v>130.22</v>
          </cell>
        </row>
        <row r="932">
          <cell r="A932">
            <v>7001</v>
          </cell>
          <cell r="B932">
            <v>2007</v>
          </cell>
          <cell r="C932" t="str">
            <v>Sub-base estabilizada granulometricamente sem mistura - serviço, exceto materiais</v>
          </cell>
          <cell r="D932" t="str">
            <v>m³ </v>
          </cell>
          <cell r="E932">
            <v>5.5</v>
          </cell>
        </row>
        <row r="933">
          <cell r="A933">
            <v>7002</v>
          </cell>
          <cell r="B933">
            <v>2007</v>
          </cell>
          <cell r="C933" t="str">
            <v>Sub-base estabilizada granulometricamente com mistura de solos - serviço, exceto materiais</v>
          </cell>
          <cell r="D933" t="str">
            <v>m³ </v>
          </cell>
          <cell r="E933">
            <v>6.09</v>
          </cell>
        </row>
        <row r="934">
          <cell r="A934">
            <v>7003</v>
          </cell>
          <cell r="B934">
            <v>2007</v>
          </cell>
          <cell r="C934" t="str">
            <v>Base estabilizada granulometricamente sem mistura - serviço, exceto materiais</v>
          </cell>
          <cell r="D934" t="str">
            <v>m³ </v>
          </cell>
          <cell r="E934">
            <v>5.69</v>
          </cell>
        </row>
        <row r="935">
          <cell r="A935">
            <v>7004</v>
          </cell>
          <cell r="B935">
            <v>2007</v>
          </cell>
          <cell r="C935" t="str">
            <v>Base estabilizada granulometricamente com mistura de solos - serviço, exceto materiais</v>
          </cell>
          <cell r="D935" t="str">
            <v>m³ </v>
          </cell>
          <cell r="E935">
            <v>6.29</v>
          </cell>
        </row>
        <row r="936">
          <cell r="A936">
            <v>7005</v>
          </cell>
          <cell r="B936">
            <v>2007</v>
          </cell>
          <cell r="C936" t="str">
            <v>Base de solo-brita - 10% de brita em peso, exceto materiais de jazida</v>
          </cell>
          <cell r="D936" t="str">
            <v>m³ </v>
          </cell>
          <cell r="E936">
            <v>13.91</v>
          </cell>
        </row>
        <row r="937">
          <cell r="A937">
            <v>7006</v>
          </cell>
          <cell r="B937">
            <v>2007</v>
          </cell>
          <cell r="C937" t="str">
            <v>Base de solo-brita - 20% de brita em peso, exceto materiais de jazida</v>
          </cell>
          <cell r="D937" t="str">
            <v>m³ </v>
          </cell>
          <cell r="E937">
            <v>21.71</v>
          </cell>
        </row>
        <row r="938">
          <cell r="A938">
            <v>7007</v>
          </cell>
          <cell r="B938">
            <v>2007</v>
          </cell>
          <cell r="C938" t="str">
            <v>Base de solo-brita - 30% de brita em peso, exceto materiais de jazida</v>
          </cell>
          <cell r="D938" t="str">
            <v>m³ </v>
          </cell>
          <cell r="E938">
            <v>29.51</v>
          </cell>
        </row>
        <row r="939">
          <cell r="A939">
            <v>7008</v>
          </cell>
          <cell r="B939">
            <v>2007</v>
          </cell>
          <cell r="C939" t="str">
            <v>Base de solo-brita - 40% de brita em peso, exceto materiais de jazida</v>
          </cell>
          <cell r="D939" t="str">
            <v>m³ </v>
          </cell>
          <cell r="E939">
            <v>37.31</v>
          </cell>
        </row>
        <row r="940">
          <cell r="A940">
            <v>7009</v>
          </cell>
          <cell r="B940">
            <v>2007</v>
          </cell>
          <cell r="C940" t="str">
            <v>Base de solo-brita - 50% de brita em peso, exceto materiais de jazida</v>
          </cell>
          <cell r="D940" t="str">
            <v>m³ </v>
          </cell>
          <cell r="E940">
            <v>45.11</v>
          </cell>
        </row>
        <row r="941">
          <cell r="A941">
            <v>7010</v>
          </cell>
          <cell r="B941">
            <v>2007</v>
          </cell>
          <cell r="C941" t="str">
            <v>Base de solo-brita - 60% de brita em peso, exceto materiais de jazida</v>
          </cell>
          <cell r="D941" t="str">
            <v>m³ </v>
          </cell>
          <cell r="E941">
            <v>52.91</v>
          </cell>
        </row>
        <row r="942">
          <cell r="A942">
            <v>7011</v>
          </cell>
          <cell r="B942">
            <v>2007</v>
          </cell>
          <cell r="C942" t="str">
            <v>Base de solo-brita - 70% de brita em peso, exceto materiais de jazida</v>
          </cell>
          <cell r="D942" t="str">
            <v>m³ </v>
          </cell>
          <cell r="E942">
            <v>60.71</v>
          </cell>
        </row>
        <row r="943">
          <cell r="A943">
            <v>7012</v>
          </cell>
          <cell r="B943">
            <v>2007</v>
          </cell>
          <cell r="C943" t="str">
            <v>Base de solo-areia - 10% de areia em peso, exceto materiais de jazida</v>
          </cell>
          <cell r="D943" t="str">
            <v>m³ </v>
          </cell>
          <cell r="E943">
            <v>10.12</v>
          </cell>
        </row>
        <row r="944">
          <cell r="A944">
            <v>7013</v>
          </cell>
          <cell r="B944">
            <v>2007</v>
          </cell>
          <cell r="C944" t="str">
            <v>Base de solo-areia - 20% de areia em peso, exceto materiais de jazida</v>
          </cell>
          <cell r="D944" t="str">
            <v>m³ </v>
          </cell>
          <cell r="E944">
            <v>14.12</v>
          </cell>
        </row>
        <row r="945">
          <cell r="A945">
            <v>7014</v>
          </cell>
          <cell r="B945">
            <v>2007</v>
          </cell>
          <cell r="C945" t="str">
            <v>Base de solo-areia - 30% de areia em peso, exceto materiais de jazida</v>
          </cell>
          <cell r="D945" t="str">
            <v>m³ </v>
          </cell>
          <cell r="E945">
            <v>18.13</v>
          </cell>
        </row>
        <row r="946">
          <cell r="A946">
            <v>7015</v>
          </cell>
          <cell r="B946">
            <v>2007</v>
          </cell>
          <cell r="C946" t="str">
            <v>Base de solo-areia - 40% de areia em peso, exceto materiais de jazida</v>
          </cell>
          <cell r="D946" t="str">
            <v>m³ </v>
          </cell>
          <cell r="E946">
            <v>22.14</v>
          </cell>
        </row>
        <row r="947">
          <cell r="A947">
            <v>7016</v>
          </cell>
          <cell r="B947">
            <v>2007</v>
          </cell>
          <cell r="C947" t="str">
            <v>Base de solo-areia - 50% de areia em peso, exceto materiais de jazida</v>
          </cell>
          <cell r="D947" t="str">
            <v>m³ </v>
          </cell>
          <cell r="E947">
            <v>26.14</v>
          </cell>
        </row>
        <row r="948">
          <cell r="A948">
            <v>7017</v>
          </cell>
          <cell r="B948">
            <v>2007</v>
          </cell>
          <cell r="C948" t="str">
            <v>Base de solo-areia - 60% de areia em peso, exceto materiais de jazida</v>
          </cell>
          <cell r="D948" t="str">
            <v>m³ </v>
          </cell>
          <cell r="E948">
            <v>30.15</v>
          </cell>
        </row>
        <row r="949">
          <cell r="A949">
            <v>7018</v>
          </cell>
          <cell r="B949">
            <v>2007</v>
          </cell>
          <cell r="C949" t="str">
            <v>Base de solo-areia - 70% de areia em peso, exceto materiais de jazida</v>
          </cell>
          <cell r="D949" t="str">
            <v>m³ </v>
          </cell>
          <cell r="E949">
            <v>34.15</v>
          </cell>
        </row>
        <row r="950">
          <cell r="A950">
            <v>7019</v>
          </cell>
          <cell r="B950">
            <v>2007</v>
          </cell>
          <cell r="C950" t="str">
            <v>Base de brita graduada</v>
          </cell>
          <cell r="D950" t="str">
            <v>m³ </v>
          </cell>
          <cell r="E950">
            <v>86.23</v>
          </cell>
        </row>
        <row r="951">
          <cell r="A951">
            <v>7020</v>
          </cell>
          <cell r="B951">
            <v>2007</v>
          </cell>
          <cell r="C951" t="str">
            <v>Base de brita graduada c/ cimento - 3% de cimento</v>
          </cell>
          <cell r="D951" t="str">
            <v>m³ </v>
          </cell>
          <cell r="E951">
            <v>108.91</v>
          </cell>
        </row>
        <row r="952">
          <cell r="A952">
            <v>7021</v>
          </cell>
          <cell r="B952">
            <v>2007</v>
          </cell>
          <cell r="C952" t="str">
            <v>Base de brita graduada c/ cimento - 4% de cimento</v>
          </cell>
          <cell r="D952" t="str">
            <v>m³ </v>
          </cell>
          <cell r="E952">
            <v>116.47</v>
          </cell>
        </row>
        <row r="953">
          <cell r="A953">
            <v>7022</v>
          </cell>
          <cell r="B953">
            <v>2007</v>
          </cell>
          <cell r="C953" t="str">
            <v>Base de brita graduada c/ cimento - 5% de cimento</v>
          </cell>
          <cell r="D953" t="str">
            <v>m³ </v>
          </cell>
          <cell r="E953">
            <v>124.03</v>
          </cell>
        </row>
        <row r="954">
          <cell r="A954">
            <v>7023</v>
          </cell>
          <cell r="B954">
            <v>2007</v>
          </cell>
          <cell r="C954" t="str">
            <v>Base de solo-cimento - 3% de cimento, exceto materiais de jazida</v>
          </cell>
          <cell r="D954" t="str">
            <v>m³ </v>
          </cell>
          <cell r="E954">
            <v>25.55</v>
          </cell>
        </row>
        <row r="955">
          <cell r="A955">
            <v>7024</v>
          </cell>
          <cell r="B955">
            <v>2007</v>
          </cell>
          <cell r="C955" t="str">
            <v>Base de solo-cimento - 4% de cimento, exceto materiais de jazida</v>
          </cell>
          <cell r="D955" t="str">
            <v>m³ </v>
          </cell>
          <cell r="E955">
            <v>32.75</v>
          </cell>
        </row>
        <row r="956">
          <cell r="A956">
            <v>7025</v>
          </cell>
          <cell r="B956">
            <v>2007</v>
          </cell>
          <cell r="C956" t="str">
            <v>Base de solo-cimento - 5% de cimento, exceto materiais de jazida</v>
          </cell>
          <cell r="D956" t="str">
            <v>m³ </v>
          </cell>
          <cell r="E956">
            <v>38.51</v>
          </cell>
        </row>
        <row r="957">
          <cell r="A957">
            <v>7026</v>
          </cell>
          <cell r="B957">
            <v>2007</v>
          </cell>
          <cell r="C957" t="str">
            <v>Base de solo-cimento - 6% de cimento, exceto materiais de jazida</v>
          </cell>
          <cell r="D957" t="str">
            <v>m³ </v>
          </cell>
          <cell r="E957">
            <v>44.99</v>
          </cell>
        </row>
        <row r="958">
          <cell r="A958">
            <v>7027</v>
          </cell>
          <cell r="B958">
            <v>2007</v>
          </cell>
          <cell r="C958" t="str">
            <v>Base de solo-cimento - 7% de cimento, exceto materiais de jazida</v>
          </cell>
          <cell r="D958" t="str">
            <v>m³ </v>
          </cell>
          <cell r="E958">
            <v>51.47</v>
          </cell>
        </row>
        <row r="959">
          <cell r="A959">
            <v>7028</v>
          </cell>
          <cell r="B959">
            <v>2007</v>
          </cell>
          <cell r="C959" t="str">
            <v>Imprimação</v>
          </cell>
          <cell r="D959" t="str">
            <v>m2  </v>
          </cell>
          <cell r="E959">
            <v>2.37</v>
          </cell>
        </row>
        <row r="960">
          <cell r="A960">
            <v>7029</v>
          </cell>
          <cell r="B960">
            <v>2007</v>
          </cell>
          <cell r="C960" t="str">
            <v>Pintura de ligação</v>
          </cell>
          <cell r="D960" t="str">
            <v>m2  </v>
          </cell>
          <cell r="E960">
            <v>0.51</v>
          </cell>
        </row>
        <row r="961">
          <cell r="A961">
            <v>7030</v>
          </cell>
          <cell r="B961">
            <v>2007</v>
          </cell>
          <cell r="C961" t="str">
            <v>Capa selante com areia</v>
          </cell>
          <cell r="D961" t="str">
            <v>m2  </v>
          </cell>
          <cell r="E961">
            <v>1.41</v>
          </cell>
        </row>
        <row r="962">
          <cell r="A962">
            <v>7031</v>
          </cell>
          <cell r="B962">
            <v>2007</v>
          </cell>
          <cell r="C962" t="str">
            <v>Tratamento superficial simples</v>
          </cell>
          <cell r="D962" t="str">
            <v>m2  </v>
          </cell>
          <cell r="E962">
            <v>1.76</v>
          </cell>
        </row>
        <row r="963">
          <cell r="A963">
            <v>7032</v>
          </cell>
          <cell r="B963">
            <v>2007</v>
          </cell>
          <cell r="C963" t="str">
            <v>Tratamento superficial duplo</v>
          </cell>
          <cell r="D963" t="str">
            <v>m2  </v>
          </cell>
          <cell r="E963">
            <v>5.18</v>
          </cell>
        </row>
        <row r="964">
          <cell r="A964">
            <v>7033</v>
          </cell>
          <cell r="B964">
            <v>2007</v>
          </cell>
          <cell r="C964" t="str">
            <v>Tratamento superficial duplo com capa selante</v>
          </cell>
          <cell r="D964" t="str">
            <v>m2  </v>
          </cell>
          <cell r="E964">
            <v>6.57</v>
          </cell>
        </row>
        <row r="965">
          <cell r="A965">
            <v>7034</v>
          </cell>
          <cell r="B965">
            <v>2007</v>
          </cell>
          <cell r="C965" t="str">
            <v>Tratamento superficial triplo</v>
          </cell>
          <cell r="D965" t="str">
            <v>m2  </v>
          </cell>
          <cell r="E965">
            <v>8.05</v>
          </cell>
        </row>
        <row r="966">
          <cell r="A966">
            <v>7035</v>
          </cell>
          <cell r="B966">
            <v>2007</v>
          </cell>
          <cell r="C966" t="str">
            <v>AAUQ - Areia asfalto usinada a quente</v>
          </cell>
          <cell r="D966" t="str">
            <v>t  </v>
          </cell>
          <cell r="E966">
            <v>148.58</v>
          </cell>
        </row>
        <row r="967">
          <cell r="A967">
            <v>7036</v>
          </cell>
          <cell r="B967">
            <v>2007</v>
          </cell>
          <cell r="C967" t="str">
            <v>PMQ - Pré Misturado a Quente</v>
          </cell>
          <cell r="D967" t="str">
            <v>t  </v>
          </cell>
          <cell r="E967">
            <v>109.89</v>
          </cell>
        </row>
        <row r="968">
          <cell r="A968">
            <v>7037</v>
          </cell>
          <cell r="B968">
            <v>2007</v>
          </cell>
          <cell r="C968" t="str">
            <v>Binder - Concreto Betuminoso Usinado a Quente</v>
          </cell>
          <cell r="D968" t="str">
            <v>t  </v>
          </cell>
          <cell r="E968">
            <v>115.02</v>
          </cell>
        </row>
        <row r="969">
          <cell r="A969">
            <v>7038</v>
          </cell>
          <cell r="B969">
            <v>2007</v>
          </cell>
          <cell r="C969" t="str">
            <v>CBUQ - Concreto Betuminoso Usinado a Quente</v>
          </cell>
          <cell r="D969" t="str">
            <v>t  </v>
          </cell>
          <cell r="E969">
            <v>134.92</v>
          </cell>
        </row>
        <row r="970">
          <cell r="A970">
            <v>7039</v>
          </cell>
          <cell r="B970">
            <v>2007</v>
          </cell>
          <cell r="C970" t="str">
            <v>Transporte de massa asfaltica</v>
          </cell>
          <cell r="D970" t="str">
            <v>txkm  </v>
          </cell>
          <cell r="E970">
            <v>0.55</v>
          </cell>
        </row>
        <row r="971">
          <cell r="A971">
            <v>8001</v>
          </cell>
          <cell r="B971">
            <v>2007</v>
          </cell>
          <cell r="C971" t="str">
            <v>Construção RDR de CAA 1/0 AWG em AT TRIFÁSICA</v>
          </cell>
          <cell r="D971" t="str">
            <v>km  </v>
          </cell>
          <cell r="E971">
            <v>16791.08</v>
          </cell>
        </row>
        <row r="972">
          <cell r="A972">
            <v>8002</v>
          </cell>
          <cell r="B972">
            <v>2007</v>
          </cell>
          <cell r="C972" t="str">
            <v>Construção RDR de CAA 4 AWG em AT TRIFÁSICA</v>
          </cell>
          <cell r="D972" t="str">
            <v>km  </v>
          </cell>
          <cell r="E972">
            <v>12438.78</v>
          </cell>
        </row>
        <row r="973">
          <cell r="A973">
            <v>8003</v>
          </cell>
          <cell r="B973">
            <v>2007</v>
          </cell>
          <cell r="C973" t="str">
            <v>Construção RDR de CAA 6 AWG em AT BIFÁSICA</v>
          </cell>
          <cell r="D973" t="str">
            <v>km  </v>
          </cell>
          <cell r="E973">
            <v>15776.01</v>
          </cell>
        </row>
        <row r="974">
          <cell r="A974">
            <v>8004</v>
          </cell>
          <cell r="B974">
            <v>2007</v>
          </cell>
          <cell r="C974" t="str">
            <v>Construção RDR de CCN 16 mm2 em AT TRIFÁSICA</v>
          </cell>
          <cell r="D974" t="str">
            <v>km  </v>
          </cell>
          <cell r="E974">
            <v>15946.14</v>
          </cell>
        </row>
        <row r="975">
          <cell r="A975">
            <v>8005</v>
          </cell>
          <cell r="B975">
            <v>2007</v>
          </cell>
          <cell r="C975" t="str">
            <v>Construção RDR de CCN 16 mm2 em AT BIFÁSICA</v>
          </cell>
          <cell r="D975" t="str">
            <v>km  </v>
          </cell>
          <cell r="E975">
            <v>12623.64</v>
          </cell>
        </row>
        <row r="976">
          <cell r="A976">
            <v>8006</v>
          </cell>
          <cell r="B976">
            <v>2007</v>
          </cell>
          <cell r="C976" t="str">
            <v>Construção MRT de FAZ 3,09 mm2 em AT sem BT</v>
          </cell>
          <cell r="D976" t="str">
            <v>km  </v>
          </cell>
          <cell r="E976">
            <v>10712.1</v>
          </cell>
        </row>
        <row r="977">
          <cell r="A977">
            <v>8007</v>
          </cell>
          <cell r="B977">
            <v>2007</v>
          </cell>
          <cell r="C977" t="str">
            <v>Construção MRT de FAZ 3,09 mm2 em AT com BT</v>
          </cell>
          <cell r="D977" t="str">
            <v>km  </v>
          </cell>
          <cell r="E977">
            <v>22276.49</v>
          </cell>
        </row>
        <row r="978">
          <cell r="A978">
            <v>8008</v>
          </cell>
          <cell r="B978">
            <v>2007</v>
          </cell>
          <cell r="C978" t="str">
            <v>Construção RDS TRIFÁSICA CA 4 AWG</v>
          </cell>
          <cell r="D978" t="str">
            <v>km  </v>
          </cell>
          <cell r="E978">
            <v>19514.68</v>
          </cell>
        </row>
        <row r="979">
          <cell r="A979">
            <v>8009</v>
          </cell>
          <cell r="B979">
            <v>2007</v>
          </cell>
          <cell r="C979" t="str">
            <v>Construção RDS TRIFÁSICA CCN 16 mm2</v>
          </cell>
          <cell r="D979" t="str">
            <v>km  </v>
          </cell>
          <cell r="E979">
            <v>23747.45</v>
          </cell>
        </row>
        <row r="980">
          <cell r="A980">
            <v>8010</v>
          </cell>
          <cell r="B980">
            <v>2007</v>
          </cell>
          <cell r="C980" t="str">
            <v>Construção RDS BIFÁSICA CA 4 AWG</v>
          </cell>
          <cell r="D980" t="str">
            <v>km  </v>
          </cell>
          <cell r="E980">
            <v>20728.52</v>
          </cell>
        </row>
        <row r="981">
          <cell r="A981">
            <v>8011</v>
          </cell>
          <cell r="B981">
            <v>2007</v>
          </cell>
          <cell r="C981" t="str">
            <v>Construção RDS BIFÁSICA CCN 16 mm2</v>
          </cell>
          <cell r="D981" t="str">
            <v>km  </v>
          </cell>
          <cell r="E981">
            <v>22231.37</v>
          </cell>
        </row>
        <row r="982">
          <cell r="A982">
            <v>8012</v>
          </cell>
          <cell r="B982">
            <v>2007</v>
          </cell>
          <cell r="C982" t="str">
            <v>Construção RDS MONOFÁSICA CA 4 AWG</v>
          </cell>
          <cell r="D982" t="str">
            <v>km  </v>
          </cell>
          <cell r="E982">
            <v>16325.83</v>
          </cell>
        </row>
        <row r="983">
          <cell r="A983">
            <v>8013</v>
          </cell>
          <cell r="B983">
            <v>2007</v>
          </cell>
          <cell r="C983" t="str">
            <v>Construção RDS TRIFÁSICA CA 4 AWG + 2TT45KVA</v>
          </cell>
          <cell r="D983" t="str">
            <v>km  </v>
          </cell>
          <cell r="E983">
            <v>36251.44</v>
          </cell>
        </row>
        <row r="984">
          <cell r="A984">
            <v>8014</v>
          </cell>
          <cell r="B984">
            <v>2007</v>
          </cell>
          <cell r="C984" t="str">
            <v>Construção RDS TRIFÁSICA CCN 16 mm2 + 2TT45KVA</v>
          </cell>
          <cell r="D984" t="str">
            <v>km  </v>
          </cell>
          <cell r="E984">
            <v>42042.64</v>
          </cell>
        </row>
        <row r="985">
          <cell r="A985">
            <v>8015</v>
          </cell>
          <cell r="B985">
            <v>2007</v>
          </cell>
          <cell r="C985" t="str">
            <v>Vão básico de 40m de CA 4 AWG</v>
          </cell>
          <cell r="D985" t="str">
            <v>und  </v>
          </cell>
          <cell r="E985">
            <v>1279.83</v>
          </cell>
        </row>
        <row r="986">
          <cell r="A986">
            <v>8016</v>
          </cell>
          <cell r="B986">
            <v>2007</v>
          </cell>
          <cell r="C986" t="str">
            <v>Vão básico de 40m de CCN 16 mm2</v>
          </cell>
          <cell r="D986" t="str">
            <v>und  </v>
          </cell>
          <cell r="E986">
            <v>1501.54</v>
          </cell>
        </row>
        <row r="987">
          <cell r="A987">
            <v>8017</v>
          </cell>
          <cell r="B987">
            <v>2007</v>
          </cell>
          <cell r="C987" t="str">
            <v>Monobucha de 3 KVA</v>
          </cell>
          <cell r="D987" t="str">
            <v>und  </v>
          </cell>
          <cell r="E987">
            <v>1514.01</v>
          </cell>
        </row>
        <row r="988">
          <cell r="A988">
            <v>8018</v>
          </cell>
          <cell r="B988">
            <v>2007</v>
          </cell>
          <cell r="C988" t="str">
            <v>Monobucha de 5 KVA</v>
          </cell>
          <cell r="D988" t="str">
            <v>und  </v>
          </cell>
          <cell r="E988">
            <v>1696.01</v>
          </cell>
        </row>
        <row r="989">
          <cell r="A989">
            <v>8019</v>
          </cell>
          <cell r="B989">
            <v>2007</v>
          </cell>
          <cell r="C989" t="str">
            <v>Monobucha de 10 KVA</v>
          </cell>
          <cell r="D989" t="str">
            <v>und  </v>
          </cell>
          <cell r="E989">
            <v>5740.01</v>
          </cell>
        </row>
        <row r="990">
          <cell r="A990">
            <v>8020</v>
          </cell>
          <cell r="B990">
            <v>2007</v>
          </cell>
          <cell r="C990" t="str">
            <v>Monobucha de 15 KVA</v>
          </cell>
          <cell r="D990" t="str">
            <v>und  </v>
          </cell>
          <cell r="E990">
            <v>7071.01</v>
          </cell>
        </row>
        <row r="991">
          <cell r="A991">
            <v>8021</v>
          </cell>
          <cell r="B991">
            <v>2007</v>
          </cell>
          <cell r="C991" t="str">
            <v>Fase Fase 5 KVA</v>
          </cell>
          <cell r="D991" t="str">
            <v>und  </v>
          </cell>
          <cell r="E991">
            <v>2368.93</v>
          </cell>
        </row>
        <row r="992">
          <cell r="A992">
            <v>8022</v>
          </cell>
          <cell r="B992">
            <v>2007</v>
          </cell>
          <cell r="C992" t="str">
            <v>Fase Fase 10 KVA</v>
          </cell>
          <cell r="D992" t="str">
            <v>und  </v>
          </cell>
          <cell r="E992">
            <v>2781.93</v>
          </cell>
        </row>
        <row r="993">
          <cell r="A993">
            <v>8023</v>
          </cell>
          <cell r="B993">
            <v>2007</v>
          </cell>
          <cell r="C993" t="str">
            <v>Fase Fase 15 KVA</v>
          </cell>
          <cell r="D993" t="str">
            <v>und  </v>
          </cell>
          <cell r="E993">
            <v>2099.76</v>
          </cell>
        </row>
        <row r="994">
          <cell r="A994">
            <v>8024</v>
          </cell>
          <cell r="B994">
            <v>2007</v>
          </cell>
          <cell r="C994" t="str">
            <v>Trifásico 15 KVA</v>
          </cell>
          <cell r="D994" t="str">
            <v>und  </v>
          </cell>
          <cell r="E994">
            <v>2481.12</v>
          </cell>
        </row>
        <row r="995">
          <cell r="A995">
            <v>8025</v>
          </cell>
          <cell r="B995">
            <v>2007</v>
          </cell>
          <cell r="C995" t="str">
            <v>Trifásico 30 KVA</v>
          </cell>
          <cell r="D995" t="str">
            <v>und  </v>
          </cell>
          <cell r="E995">
            <v>5597.29</v>
          </cell>
        </row>
        <row r="996">
          <cell r="A996">
            <v>8026</v>
          </cell>
          <cell r="B996">
            <v>2007</v>
          </cell>
          <cell r="C996" t="str">
            <v>Trifásico 45 KVA</v>
          </cell>
          <cell r="D996" t="str">
            <v>und  </v>
          </cell>
          <cell r="E996">
            <v>6196.16</v>
          </cell>
        </row>
        <row r="997">
          <cell r="A997">
            <v>8027</v>
          </cell>
          <cell r="B997">
            <v>2007</v>
          </cell>
          <cell r="C997" t="str">
            <v>Trifásico 75 KVA</v>
          </cell>
          <cell r="D997" t="str">
            <v>und  </v>
          </cell>
          <cell r="E997">
            <v>7720.09</v>
          </cell>
        </row>
        <row r="998">
          <cell r="A998">
            <v>8028</v>
          </cell>
          <cell r="B998">
            <v>2007</v>
          </cell>
          <cell r="C998" t="str">
            <v>Trifásico 112,5 KVA</v>
          </cell>
          <cell r="D998" t="str">
            <v>und  </v>
          </cell>
          <cell r="E998">
            <v>9680.81</v>
          </cell>
        </row>
        <row r="999">
          <cell r="A999">
            <v>8029</v>
          </cell>
          <cell r="B999">
            <v>2007</v>
          </cell>
          <cell r="C999" t="str">
            <v>Trifásico 225 KVA</v>
          </cell>
          <cell r="D999" t="str">
            <v>und  </v>
          </cell>
          <cell r="E999">
            <v>14983.06</v>
          </cell>
        </row>
        <row r="1000">
          <cell r="A1000">
            <v>8030</v>
          </cell>
          <cell r="B1000">
            <v>2007</v>
          </cell>
          <cell r="C1000" t="str">
            <v>Conjunto de Medição MONOFÁSICA de 2 KVA</v>
          </cell>
          <cell r="D1000" t="str">
            <v>und  </v>
          </cell>
          <cell r="E1000">
            <v>263.87</v>
          </cell>
        </row>
        <row r="1001">
          <cell r="A1001">
            <v>8031</v>
          </cell>
          <cell r="B1001">
            <v>2007</v>
          </cell>
          <cell r="C1001" t="str">
            <v>Conjunto de Medição MONOFÁSICA de 5 KVA</v>
          </cell>
          <cell r="D1001" t="str">
            <v>und  </v>
          </cell>
          <cell r="E1001">
            <v>263.87</v>
          </cell>
        </row>
        <row r="1002">
          <cell r="A1002">
            <v>8032</v>
          </cell>
          <cell r="B1002">
            <v>2007</v>
          </cell>
          <cell r="C1002" t="str">
            <v>Conjunto de Medição MONOFÁSICA de 10 KVA</v>
          </cell>
          <cell r="D1002" t="str">
            <v>und  </v>
          </cell>
          <cell r="E1002">
            <v>310.97</v>
          </cell>
        </row>
        <row r="1003">
          <cell r="A1003">
            <v>8033</v>
          </cell>
          <cell r="B1003">
            <v>2007</v>
          </cell>
          <cell r="C1003" t="str">
            <v>Conjunto de Medição TRIFÁSICA de 5 - 7,5 KVA</v>
          </cell>
          <cell r="D1003" t="str">
            <v>und  </v>
          </cell>
          <cell r="E1003">
            <v>470.45</v>
          </cell>
        </row>
        <row r="1004">
          <cell r="A1004">
            <v>8034</v>
          </cell>
          <cell r="B1004">
            <v>2007</v>
          </cell>
          <cell r="C1004" t="str">
            <v>Conjunto de Medição TRIFÁSICA de 10 - 15 KVA</v>
          </cell>
          <cell r="D1004" t="str">
            <v>und  </v>
          </cell>
          <cell r="E1004">
            <v>425.24</v>
          </cell>
        </row>
        <row r="1005">
          <cell r="A1005">
            <v>8035</v>
          </cell>
          <cell r="B1005">
            <v>2007</v>
          </cell>
          <cell r="C1005" t="str">
            <v>Conjunto de Medição TRIFÁSICA de 30 KVA</v>
          </cell>
          <cell r="D1005" t="str">
            <v>und  </v>
          </cell>
          <cell r="E1005">
            <v>470.45</v>
          </cell>
        </row>
        <row r="1006">
          <cell r="A1006">
            <v>8036</v>
          </cell>
          <cell r="B1006">
            <v>2007</v>
          </cell>
          <cell r="C1006" t="str">
            <v>Conjunto de Medição TRIFÁSICA de 45 KVA</v>
          </cell>
          <cell r="D1006" t="str">
            <v>und  </v>
          </cell>
          <cell r="E1006">
            <v>536.94</v>
          </cell>
        </row>
        <row r="1007">
          <cell r="A1007">
            <v>8037</v>
          </cell>
          <cell r="B1007">
            <v>2007</v>
          </cell>
          <cell r="C1007" t="str">
            <v>Conjunto de Medição TRIFÁSICA de 75 KVA</v>
          </cell>
          <cell r="D1007" t="str">
            <v>und  </v>
          </cell>
          <cell r="E1007">
            <v>1579.08</v>
          </cell>
        </row>
        <row r="1008">
          <cell r="A1008">
            <v>8038</v>
          </cell>
          <cell r="B1008">
            <v>2007</v>
          </cell>
          <cell r="C1008" t="str">
            <v>Conjunto de Medição TRIFÁSICA de 112,5 KVA</v>
          </cell>
          <cell r="D1008" t="str">
            <v>und  </v>
          </cell>
          <cell r="E1008">
            <v>1966.39</v>
          </cell>
        </row>
        <row r="1009">
          <cell r="A1009">
            <v>8039</v>
          </cell>
          <cell r="B1009">
            <v>2007</v>
          </cell>
          <cell r="C1009" t="str">
            <v>Conjunto de Medição TRIFÁSICA de 225 KVA</v>
          </cell>
          <cell r="D1009" t="str">
            <v>und  </v>
          </cell>
          <cell r="E1009">
            <v>6568.32</v>
          </cell>
        </row>
        <row r="1010">
          <cell r="A1010">
            <v>8040</v>
          </cell>
          <cell r="B1010">
            <v>2007</v>
          </cell>
          <cell r="C1010" t="str">
            <v>Subestação Trifásica de 15 KVA com CCM para 1 motor trifásico de até 5CV em 380V</v>
          </cell>
          <cell r="D1010" t="str">
            <v>und  </v>
          </cell>
          <cell r="E1010">
            <v>10909.66</v>
          </cell>
        </row>
        <row r="1011">
          <cell r="A1011">
            <v>8041</v>
          </cell>
          <cell r="B1011">
            <v>2007</v>
          </cell>
          <cell r="C1011" t="str">
            <v>Subestação Trifásica de 30 KVA com CCM para 1 motor trifásico de 40CV em 380V</v>
          </cell>
          <cell r="D1011" t="str">
            <v>und  </v>
          </cell>
          <cell r="E1011">
            <v>19308.31</v>
          </cell>
        </row>
        <row r="1012">
          <cell r="A1012">
            <v>8042</v>
          </cell>
          <cell r="B1012">
            <v>2007</v>
          </cell>
          <cell r="C1012" t="str">
            <v>Subestação Trifásica de 45 KVA com CCM para 1 motor trifásico de 60CV em 380V</v>
          </cell>
          <cell r="D1012" t="str">
            <v>und  </v>
          </cell>
          <cell r="E1012">
            <v>27675.71</v>
          </cell>
        </row>
        <row r="1013">
          <cell r="A1013">
            <v>8043</v>
          </cell>
          <cell r="B1013">
            <v>2007</v>
          </cell>
          <cell r="C1013" t="str">
            <v>Rede AT Trifásica com BT Bifásica, cabo alumínio 4 AWG</v>
          </cell>
          <cell r="D1013" t="str">
            <v>km  </v>
          </cell>
          <cell r="E1013">
            <v>25457.75</v>
          </cell>
        </row>
        <row r="1014">
          <cell r="A1014">
            <v>8044</v>
          </cell>
          <cell r="B1014">
            <v>2007</v>
          </cell>
          <cell r="C1014" t="str">
            <v>Rede AT Trifásica com BT Trifásica, cabo alumínio 4 AWG</v>
          </cell>
          <cell r="D1014" t="str">
            <v>km  </v>
          </cell>
          <cell r="E1014">
            <v>26456.26</v>
          </cell>
        </row>
        <row r="1015">
          <cell r="A1015">
            <v>8045</v>
          </cell>
          <cell r="B1015">
            <v>2007</v>
          </cell>
          <cell r="C1015" t="str">
            <v>Rede AT Trifásica com BT Monofásica, cabo alumínio 4 AWG</v>
          </cell>
          <cell r="D1015" t="str">
            <v>km  </v>
          </cell>
          <cell r="E1015">
            <v>20359.03</v>
          </cell>
        </row>
        <row r="1016">
          <cell r="A1016">
            <v>8046</v>
          </cell>
          <cell r="B1016">
            <v>2007</v>
          </cell>
          <cell r="C1016" t="str">
            <v>Rede AT Monofásica (Fase - Fase) com BT Monofásica, cabo alumínio 4 AWG</v>
          </cell>
          <cell r="D1016" t="str">
            <v>km  </v>
          </cell>
          <cell r="E1016">
            <v>19122.15</v>
          </cell>
        </row>
        <row r="1017">
          <cell r="A1017">
            <v>8047</v>
          </cell>
          <cell r="B1017">
            <v>2007</v>
          </cell>
          <cell r="C1017" t="str">
            <v>Rede AT Monofásica (MRT) com BT Monofásica, cabo alumínio 4 AWG</v>
          </cell>
          <cell r="D1017" t="str">
            <v>km  </v>
          </cell>
          <cell r="E1017">
            <v>19343.99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 QUANTITATIVA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-ORÇA-rev09-JUL09"/>
      <sheetName val="PLANILHA-ORÇA-rev09-JUL09"/>
      <sheetName val="SEINFRA_NOV08"/>
    </sheetNames>
    <sheetDataSet>
      <sheetData sheetId="0"/>
      <sheetData sheetId="1"/>
      <sheetData sheetId="2">
        <row r="13">
          <cell r="B13" t="str">
            <v>C0580</v>
          </cell>
          <cell r="C13" t="str">
            <v>CADASTRO DE ADUTORA</v>
          </cell>
          <cell r="D13" t="str">
            <v>M</v>
          </cell>
          <cell r="E13">
            <v>0.6</v>
          </cell>
          <cell r="F13">
            <v>0.78</v>
          </cell>
        </row>
        <row r="14">
          <cell r="B14" t="str">
            <v>C0581</v>
          </cell>
          <cell r="C14" t="str">
            <v>CADASTRO DE LIGAÇÃO</v>
          </cell>
          <cell r="D14" t="str">
            <v>UN</v>
          </cell>
          <cell r="E14">
            <v>1.41</v>
          </cell>
          <cell r="F14">
            <v>1.83</v>
          </cell>
        </row>
        <row r="15">
          <cell r="B15" t="str">
            <v>C0582</v>
          </cell>
          <cell r="C15" t="str">
            <v>CADASTRO DE OBRAS LOCALIZADAS</v>
          </cell>
          <cell r="D15" t="str">
            <v>M2</v>
          </cell>
          <cell r="E15">
            <v>16.35</v>
          </cell>
          <cell r="F15">
            <v>21.26</v>
          </cell>
        </row>
        <row r="16">
          <cell r="B16" t="str">
            <v>C0583</v>
          </cell>
          <cell r="C16" t="str">
            <v>CADASTRO DE REDE DE ÁGUA (MEIO MAGNÉTICO)</v>
          </cell>
          <cell r="D16" t="str">
            <v>M</v>
          </cell>
          <cell r="E16">
            <v>0.6</v>
          </cell>
          <cell r="F16">
            <v>0.78</v>
          </cell>
        </row>
        <row r="17">
          <cell r="B17" t="str">
            <v>C0584</v>
          </cell>
          <cell r="C17" t="str">
            <v>CADASTRO DE REDE DE ESGOTO/EMISSÁRIO/DRENAGEM (MEIO MAGNÉTICO)</v>
          </cell>
          <cell r="D17" t="str">
            <v>M</v>
          </cell>
          <cell r="E17">
            <v>0.85</v>
          </cell>
          <cell r="F17">
            <v>1.11</v>
          </cell>
        </row>
        <row r="18">
          <cell r="B18" t="str">
            <v>C3959</v>
          </cell>
          <cell r="C18" t="str">
            <v>CADASTRO E AVALIAÇÃO DE IMÓVEIS</v>
          </cell>
          <cell r="D18" t="str">
            <v>UT</v>
          </cell>
          <cell r="E18">
            <v>20.59</v>
          </cell>
          <cell r="F18">
            <v>26.77</v>
          </cell>
        </row>
        <row r="19">
          <cell r="B19" t="str">
            <v>C3427</v>
          </cell>
          <cell r="C19" t="str">
            <v>CADASTRO OPERACIONAL DE CLIENTE CAPITAL - PADRÃO</v>
          </cell>
          <cell r="D19" t="str">
            <v>IMÓVEL</v>
          </cell>
          <cell r="E19">
            <v>4.06</v>
          </cell>
          <cell r="F19">
            <v>5.28</v>
          </cell>
        </row>
        <row r="20">
          <cell r="B20" t="str">
            <v>C3428</v>
          </cell>
          <cell r="C20" t="str">
            <v>CADASTRO OPERACIONAL DE CLIENTE INTERIOR - PADRÃO</v>
          </cell>
          <cell r="D20" t="str">
            <v>IMÓVEL</v>
          </cell>
          <cell r="E20">
            <v>3.61</v>
          </cell>
          <cell r="F20">
            <v>4.69</v>
          </cell>
        </row>
        <row r="21">
          <cell r="C21" t="str">
            <v>SONDAGENS</v>
          </cell>
          <cell r="F21">
            <v>0</v>
          </cell>
        </row>
        <row r="22">
          <cell r="B22" t="str">
            <v>C2820</v>
          </cell>
          <cell r="C22" t="str">
            <v>EXECUÇÃO DE SONDAGEM ELÉTRICA VERTICAL AB/2 ATÉ 150m - SEV</v>
          </cell>
          <cell r="D22" t="str">
            <v>UN</v>
          </cell>
          <cell r="E22">
            <v>185.43</v>
          </cell>
          <cell r="F22">
            <v>241.06</v>
          </cell>
        </row>
        <row r="23">
          <cell r="B23" t="str">
            <v>C2818</v>
          </cell>
          <cell r="C23" t="str">
            <v>EXECUÇÃO DE SONDAGEM ELÉTRICA VERTICAL AB/2 &gt;150m a 500m-SEV</v>
          </cell>
          <cell r="D23" t="str">
            <v>UN</v>
          </cell>
          <cell r="E23">
            <v>235.35</v>
          </cell>
          <cell r="F23">
            <v>305.96</v>
          </cell>
        </row>
        <row r="24">
          <cell r="B24" t="str">
            <v>C2819</v>
          </cell>
          <cell r="C24" t="str">
            <v>EXECUÇÃO DE SONDAGEM ELÉTRICA VERTICAL AB/2 &gt;500m - SEV</v>
          </cell>
          <cell r="D24" t="str">
            <v>UN</v>
          </cell>
          <cell r="E24">
            <v>299.96</v>
          </cell>
          <cell r="F24">
            <v>389.95</v>
          </cell>
        </row>
        <row r="25">
          <cell r="B25" t="str">
            <v>C2833</v>
          </cell>
          <cell r="C25" t="str">
            <v>FOTOGEOLOGIA</v>
          </cell>
          <cell r="D25" t="str">
            <v>UN</v>
          </cell>
          <cell r="E25">
            <v>143.82</v>
          </cell>
          <cell r="F25">
            <v>186.97</v>
          </cell>
        </row>
        <row r="26">
          <cell r="B26" t="str">
            <v>C0053</v>
          </cell>
          <cell r="C26" t="str">
            <v>LEVANTAMENTO BATIMÉTRICO</v>
          </cell>
          <cell r="D26" t="str">
            <v>M2</v>
          </cell>
          <cell r="E26">
            <v>0.3</v>
          </cell>
          <cell r="F26">
            <v>0.39</v>
          </cell>
        </row>
        <row r="27">
          <cell r="B27" t="str">
            <v>C2937</v>
          </cell>
          <cell r="C27" t="str">
            <v>RELATÓRIO FINAL DE SONDAGEM</v>
          </cell>
          <cell r="D27" t="str">
            <v>UN</v>
          </cell>
          <cell r="E27">
            <v>431.46</v>
          </cell>
          <cell r="F27">
            <v>560.9</v>
          </cell>
        </row>
        <row r="28">
          <cell r="B28" t="str">
            <v>C0333</v>
          </cell>
          <cell r="C28" t="str">
            <v>SERVIÇOS DE SONDAGEM GEOTÉCNICA MISTA EM ROCHA</v>
          </cell>
          <cell r="D28" t="str">
            <v>M</v>
          </cell>
          <cell r="E28">
            <v>778.03</v>
          </cell>
          <cell r="F28">
            <v>1011.44</v>
          </cell>
        </row>
        <row r="29">
          <cell r="B29" t="str">
            <v>C0143</v>
          </cell>
          <cell r="C29" t="str">
            <v>SERVIÇOS DE SONDAGEM GEOTÉCNICA MISTA EM ROCHA</v>
          </cell>
          <cell r="D29" t="str">
            <v>M</v>
          </cell>
          <cell r="E29">
            <v>162.09</v>
          </cell>
          <cell r="F29">
            <v>210.72</v>
          </cell>
        </row>
        <row r="30">
          <cell r="B30" t="str">
            <v>C2290</v>
          </cell>
          <cell r="C30" t="str">
            <v>SONDAGEM À PERCUSSÃO P/RECONHECIMENTO DO SUBSOLO</v>
          </cell>
          <cell r="D30" t="str">
            <v>M</v>
          </cell>
          <cell r="E30">
            <v>43.22</v>
          </cell>
          <cell r="F30">
            <v>56.19</v>
          </cell>
        </row>
        <row r="31">
          <cell r="B31" t="str">
            <v>C3955</v>
          </cell>
          <cell r="C31" t="str">
            <v>SONDAGEM ROTATIVA P/ RECONHECIMENTO DO SUBSOLO</v>
          </cell>
          <cell r="D31" t="str">
            <v>M</v>
          </cell>
          <cell r="E31">
            <v>243.14</v>
          </cell>
          <cell r="F31">
            <v>316.08</v>
          </cell>
        </row>
        <row r="32">
          <cell r="C32" t="str">
            <v>PROJETOS</v>
          </cell>
          <cell r="F32">
            <v>0</v>
          </cell>
        </row>
        <row r="33">
          <cell r="B33" t="str">
            <v>C4097</v>
          </cell>
          <cell r="C33" t="str">
            <v>CONSULTORIA DE PROJETOS</v>
          </cell>
          <cell r="D33" t="str">
            <v>UT</v>
          </cell>
          <cell r="E33">
            <v>20.59</v>
          </cell>
          <cell r="F33">
            <v>26.77</v>
          </cell>
        </row>
        <row r="34">
          <cell r="B34" t="str">
            <v>C1166</v>
          </cell>
          <cell r="C34" t="str">
            <v>ELABORAÇÃO DE ORÇAMENTO</v>
          </cell>
          <cell r="D34" t="str">
            <v>UT</v>
          </cell>
          <cell r="E34">
            <v>20.59</v>
          </cell>
          <cell r="F34">
            <v>26.77</v>
          </cell>
        </row>
        <row r="35">
          <cell r="B35" t="str">
            <v>C1169</v>
          </cell>
          <cell r="C35" t="str">
            <v>ELABORAÇÃO DE PROJETO DE CÁLCULO ESTRUTURAL</v>
          </cell>
          <cell r="D35" t="str">
            <v>UT</v>
          </cell>
          <cell r="E35">
            <v>20.59</v>
          </cell>
          <cell r="F35">
            <v>26.77</v>
          </cell>
        </row>
        <row r="36">
          <cell r="B36" t="str">
            <v>C3507</v>
          </cell>
          <cell r="C36" t="str">
            <v>ELABORAÇÃO DE PROJETO DE CÁLCULO ESTRUTURAL (RESERVATÓRIO ELEVADO)</v>
          </cell>
          <cell r="D36" t="str">
            <v>M2xARF</v>
          </cell>
          <cell r="E36">
            <v>19.78</v>
          </cell>
          <cell r="F36">
            <v>25.71</v>
          </cell>
        </row>
        <row r="37">
          <cell r="B37" t="str">
            <v>C3508</v>
          </cell>
          <cell r="C37" t="str">
            <v>ELABORAÇÃO DE PROJETO DE CÁLCULO ESTRUTURAL (RESERVATÓRIO APOIADO, ELEVATÓRIA E CAIXA DE AREIA)</v>
          </cell>
          <cell r="D37" t="str">
            <v>M2xARF</v>
          </cell>
          <cell r="E37">
            <v>8.93</v>
          </cell>
          <cell r="F37">
            <v>11.61</v>
          </cell>
        </row>
        <row r="38">
          <cell r="B38" t="str">
            <v>C3967</v>
          </cell>
          <cell r="C38" t="str">
            <v>ELABORAÇÃO DE PROJETO DE COLETA, DEPOSIÇÃO E TRATAMENTO DE RESÍDUOS SÓLIDOS</v>
          </cell>
          <cell r="D38" t="str">
            <v>UT</v>
          </cell>
          <cell r="E38">
            <v>20.59</v>
          </cell>
          <cell r="F38">
            <v>26.77</v>
          </cell>
        </row>
        <row r="39">
          <cell r="B39" t="str">
            <v>C3960</v>
          </cell>
          <cell r="C39" t="str">
            <v>ELABORAÇÃO DE PROJETO DE DRENAGEM</v>
          </cell>
          <cell r="D39" t="str">
            <v>UT</v>
          </cell>
          <cell r="E39">
            <v>20.59</v>
          </cell>
          <cell r="F39">
            <v>26.77</v>
          </cell>
        </row>
        <row r="40">
          <cell r="B40" t="str">
            <v>C3958</v>
          </cell>
          <cell r="C40" t="str">
            <v>ELABORAÇÃO DE PROJETO DE GEOTECNIA</v>
          </cell>
          <cell r="D40" t="str">
            <v>UT</v>
          </cell>
          <cell r="E40">
            <v>20.59</v>
          </cell>
          <cell r="F40">
            <v>26.77</v>
          </cell>
        </row>
        <row r="41">
          <cell r="B41" t="str">
            <v>C1170</v>
          </cell>
          <cell r="C41" t="str">
            <v>ELABORAÇÃO DE PROJETO DE INSTALAÇÃO DE AR CONDICIONADO</v>
          </cell>
          <cell r="D41" t="str">
            <v>UT</v>
          </cell>
          <cell r="E41">
            <v>20.59</v>
          </cell>
          <cell r="F41">
            <v>26.77</v>
          </cell>
        </row>
        <row r="42">
          <cell r="B42" t="str">
            <v>C1171</v>
          </cell>
          <cell r="C42" t="str">
            <v>ELABORAÇÃO DE PROJETO DE INSTALAÇÃO ELÉTRICA</v>
          </cell>
          <cell r="D42" t="str">
            <v>UT</v>
          </cell>
          <cell r="E42">
            <v>20.59</v>
          </cell>
          <cell r="F42">
            <v>26.77</v>
          </cell>
        </row>
        <row r="43">
          <cell r="B43" t="str">
            <v>C1172</v>
          </cell>
          <cell r="C43" t="str">
            <v>ELABORAÇÃO DE PROJETO DE INSTALAÇÃO HIDRO SANITÁRIA</v>
          </cell>
          <cell r="D43" t="str">
            <v>UT</v>
          </cell>
          <cell r="E43">
            <v>20.59</v>
          </cell>
          <cell r="F43">
            <v>26.77</v>
          </cell>
        </row>
        <row r="44">
          <cell r="B44" t="str">
            <v>C3966</v>
          </cell>
          <cell r="C44" t="str">
            <v>ELABORAÇÃO DE PROJETO DE IRRIGAÇÃO</v>
          </cell>
          <cell r="D44" t="str">
            <v>UT</v>
          </cell>
          <cell r="E44">
            <v>20.59</v>
          </cell>
          <cell r="F44">
            <v>26.77</v>
          </cell>
        </row>
        <row r="45">
          <cell r="B45" t="str">
            <v>C3961</v>
          </cell>
          <cell r="C45" t="str">
            <v>ELABORAÇÃO DE PROJETO DE OBRAS VIÁRIAS</v>
          </cell>
          <cell r="D45" t="str">
            <v>UT</v>
          </cell>
          <cell r="E45">
            <v>20.59</v>
          </cell>
          <cell r="F45">
            <v>26.77</v>
          </cell>
        </row>
        <row r="46">
          <cell r="B46" t="str">
            <v>C3965</v>
          </cell>
          <cell r="C46" t="str">
            <v>ELABORAÇÃO DE PROJETO DE REDE DE TELECOMUNICAÇÃO</v>
          </cell>
          <cell r="D46" t="str">
            <v>UT</v>
          </cell>
          <cell r="E46">
            <v>20.59</v>
          </cell>
          <cell r="F46">
            <v>26.77</v>
          </cell>
        </row>
        <row r="47">
          <cell r="B47" t="str">
            <v>C3964</v>
          </cell>
          <cell r="C47" t="str">
            <v>ELABORAÇÃO DE PROJETO DE REDE DE TRANSMISSÃO E DISTRIBUIÇÃO DE ENERGIA ELÉTRICA</v>
          </cell>
          <cell r="D47" t="str">
            <v>UT</v>
          </cell>
          <cell r="E47">
            <v>20.59</v>
          </cell>
          <cell r="F47">
            <v>26.77</v>
          </cell>
        </row>
        <row r="48">
          <cell r="B48" t="str">
            <v>C3962</v>
          </cell>
          <cell r="C48" t="str">
            <v>ELABORAÇÃO DE PROJETO DE SISTEMA DE CAPTAÇÃO, TRATAMENTO E DISTRIBUIÇÃO DE ÁGUA</v>
          </cell>
          <cell r="D48" t="str">
            <v>UT</v>
          </cell>
          <cell r="E48">
            <v>20.59</v>
          </cell>
          <cell r="F48">
            <v>26.77</v>
          </cell>
        </row>
        <row r="49">
          <cell r="B49" t="str">
            <v>C3963</v>
          </cell>
          <cell r="C49" t="str">
            <v>ELABORAÇÃO DE PROJETO DE SISTEMA DE COLETA E TRATAMENTO DE ESGOTO SANITÁRIO</v>
          </cell>
          <cell r="D49" t="str">
            <v>UT</v>
          </cell>
          <cell r="E49">
            <v>20.59</v>
          </cell>
          <cell r="F49">
            <v>26.77</v>
          </cell>
        </row>
        <row r="50">
          <cell r="B50" t="str">
            <v>C1168</v>
          </cell>
          <cell r="C50" t="str">
            <v>ELABORAÇÃO DE PROJETO DE TELEFONIA E LÓGICA</v>
          </cell>
          <cell r="D50" t="str">
            <v>UT</v>
          </cell>
          <cell r="E50">
            <v>20.59</v>
          </cell>
          <cell r="F50">
            <v>26.77</v>
          </cell>
        </row>
        <row r="51">
          <cell r="B51" t="str">
            <v>C3957</v>
          </cell>
          <cell r="C51" t="str">
            <v>ELABORAÇÃO DE PROJETO DE TOPOGRAFIA</v>
          </cell>
          <cell r="D51" t="str">
            <v>UT</v>
          </cell>
          <cell r="E51">
            <v>20.59</v>
          </cell>
          <cell r="F51">
            <v>26.77</v>
          </cell>
        </row>
        <row r="52">
          <cell r="B52" t="str">
            <v>C1167</v>
          </cell>
          <cell r="C52" t="str">
            <v>ELABORAÇÃO DE PROJETOS (ACÚSTICO,SOM,ETC)</v>
          </cell>
          <cell r="D52" t="str">
            <v>UT</v>
          </cell>
          <cell r="E52">
            <v>20.59</v>
          </cell>
          <cell r="F52">
            <v>26.77</v>
          </cell>
        </row>
        <row r="53">
          <cell r="B53" t="str">
            <v>C3956</v>
          </cell>
          <cell r="C53" t="str">
            <v>ELABORAÇÃO DE RELATÓRIO DE ESTUDO DE IMPACTO AMBIENTAL</v>
          </cell>
          <cell r="D53" t="str">
            <v>UT</v>
          </cell>
          <cell r="E53">
            <v>20.59</v>
          </cell>
          <cell r="F53">
            <v>26.77</v>
          </cell>
        </row>
        <row r="54">
          <cell r="B54" t="str">
            <v>C1083</v>
          </cell>
          <cell r="C54" t="str">
            <v>ELABORAÇÃO DE RELATÓRIO "AS BUILT"</v>
          </cell>
          <cell r="D54" t="str">
            <v>UT</v>
          </cell>
          <cell r="E54">
            <v>20.59</v>
          </cell>
          <cell r="F54">
            <v>26.77</v>
          </cell>
        </row>
        <row r="55">
          <cell r="C55" t="str">
            <v>PREPARAÇÃO DO TERRENO</v>
          </cell>
          <cell r="F55">
            <v>0</v>
          </cell>
        </row>
        <row r="56">
          <cell r="B56" t="str">
            <v>C0927</v>
          </cell>
          <cell r="C56" t="str">
            <v>CORTE DE CAPOEIRA FINA A FOICE</v>
          </cell>
          <cell r="D56" t="str">
            <v>M2</v>
          </cell>
          <cell r="E56">
            <v>0.36</v>
          </cell>
          <cell r="F56">
            <v>0.47</v>
          </cell>
        </row>
        <row r="57">
          <cell r="B57" t="str">
            <v>C2102</v>
          </cell>
          <cell r="C57" t="str">
            <v>RASPAGEM E LIMPEZA DO TERRENO</v>
          </cell>
          <cell r="D57" t="str">
            <v>M2</v>
          </cell>
          <cell r="E57">
            <v>1.17</v>
          </cell>
          <cell r="F57">
            <v>1.52</v>
          </cell>
        </row>
        <row r="58">
          <cell r="B58" t="str">
            <v>C2204</v>
          </cell>
          <cell r="C58" t="str">
            <v>RETIRADA DE ÁRVORES</v>
          </cell>
          <cell r="D58" t="str">
            <v>UN</v>
          </cell>
          <cell r="E58">
            <v>111.78</v>
          </cell>
          <cell r="F58">
            <v>145.31</v>
          </cell>
        </row>
        <row r="59">
          <cell r="C59" t="str">
            <v>CONSTRUÇÃO DO CANTEIRO DA OBRA</v>
          </cell>
          <cell r="F59">
            <v>0</v>
          </cell>
        </row>
        <row r="60">
          <cell r="B60" t="str">
            <v>C0002</v>
          </cell>
          <cell r="C60" t="str">
            <v>ABRIGO PROVISÓRIO C/1 PAVIMENTO P/ALOJAMENTO E DEPÓSITO</v>
          </cell>
          <cell r="D60" t="str">
            <v>M2</v>
          </cell>
          <cell r="E60">
            <v>328.61</v>
          </cell>
          <cell r="F60">
            <v>427.19</v>
          </cell>
        </row>
        <row r="61">
          <cell r="B61" t="str">
            <v>C0003</v>
          </cell>
          <cell r="C61" t="str">
            <v>ABRIGO PROVISÓRIO C/2 PAVIMENTOS P/ALOJAMENTO E DEPÓSITO</v>
          </cell>
          <cell r="D61" t="str">
            <v>M2</v>
          </cell>
          <cell r="E61">
            <v>271.16</v>
          </cell>
          <cell r="F61">
            <v>352.51</v>
          </cell>
        </row>
        <row r="62">
          <cell r="B62" t="str">
            <v>C0043</v>
          </cell>
          <cell r="C62" t="str">
            <v>ALOJAMENTO</v>
          </cell>
          <cell r="D62" t="str">
            <v>M2</v>
          </cell>
          <cell r="E62">
            <v>106.19</v>
          </cell>
          <cell r="F62">
            <v>138.05</v>
          </cell>
        </row>
        <row r="63">
          <cell r="B63" t="str">
            <v>C0369</v>
          </cell>
          <cell r="C63" t="str">
            <v>BARRACÃO ABERTO</v>
          </cell>
          <cell r="D63" t="str">
            <v>M2</v>
          </cell>
          <cell r="E63">
            <v>52.36</v>
          </cell>
          <cell r="F63">
            <v>68.07</v>
          </cell>
        </row>
        <row r="64">
          <cell r="B64" t="str">
            <v>C0370</v>
          </cell>
          <cell r="C64" t="str">
            <v>BARRACÃO PARA ESCRITÓRIO TIPO A1</v>
          </cell>
          <cell r="D64" t="str">
            <v>UN</v>
          </cell>
          <cell r="E64">
            <v>2225.68</v>
          </cell>
          <cell r="F64">
            <v>2893.38</v>
          </cell>
        </row>
        <row r="65">
          <cell r="B65" t="str">
            <v>C0371</v>
          </cell>
          <cell r="C65" t="str">
            <v>BARRACÃO PARA ESCRITÓRIO TIPO A2</v>
          </cell>
          <cell r="D65" t="str">
            <v>UN</v>
          </cell>
          <cell r="E65">
            <v>3740.24</v>
          </cell>
          <cell r="F65">
            <v>4862.31</v>
          </cell>
        </row>
        <row r="66">
          <cell r="B66" t="str">
            <v>C0372</v>
          </cell>
          <cell r="C66" t="str">
            <v>BARRACÃO PARA ESCRITÓRIO TIPO A3</v>
          </cell>
          <cell r="D66" t="str">
            <v>UN</v>
          </cell>
          <cell r="E66">
            <v>5858.92</v>
          </cell>
          <cell r="F66">
            <v>7616.6</v>
          </cell>
        </row>
        <row r="67">
          <cell r="B67" t="str">
            <v>C0373</v>
          </cell>
          <cell r="C67" t="str">
            <v>BARRACÃO PARA ESCRITÓRIO TIPO A4</v>
          </cell>
          <cell r="D67" t="str">
            <v>UN</v>
          </cell>
          <cell r="E67">
            <v>7869.04</v>
          </cell>
          <cell r="F67">
            <v>10229.75</v>
          </cell>
        </row>
        <row r="68">
          <cell r="B68" t="str">
            <v>C0374</v>
          </cell>
          <cell r="C68" t="str">
            <v>BARRACÃO PARA ESCRITÓRIO TIPO A5</v>
          </cell>
          <cell r="D68" t="str">
            <v>UN</v>
          </cell>
          <cell r="E68">
            <v>10684.03</v>
          </cell>
          <cell r="F68">
            <v>13889.24</v>
          </cell>
        </row>
        <row r="69">
          <cell r="B69" t="str">
            <v>C2831</v>
          </cell>
          <cell r="C69" t="str">
            <v>FOSSA SUMIDOURO PARA BARRACÃO</v>
          </cell>
          <cell r="D69" t="str">
            <v>UN</v>
          </cell>
          <cell r="E69">
            <v>845.49</v>
          </cell>
          <cell r="F69">
            <v>1099.14</v>
          </cell>
        </row>
        <row r="70">
          <cell r="B70" t="str">
            <v>C2851</v>
          </cell>
          <cell r="C70" t="str">
            <v>INSTALAÇÕES PROVISÓRIAS DE ÁGUA</v>
          </cell>
          <cell r="D70" t="str">
            <v>UN</v>
          </cell>
          <cell r="E70">
            <v>584.03</v>
          </cell>
          <cell r="F70">
            <v>759.24</v>
          </cell>
        </row>
        <row r="71">
          <cell r="B71" t="str">
            <v>C2849</v>
          </cell>
          <cell r="C71" t="str">
            <v>INSTALAÇÕES PROVISÓRIAS DE ESGOTO</v>
          </cell>
          <cell r="D71" t="str">
            <v>UN</v>
          </cell>
          <cell r="E71">
            <v>206</v>
          </cell>
          <cell r="F71">
            <v>267.8</v>
          </cell>
        </row>
        <row r="72">
          <cell r="B72" t="str">
            <v>C2850</v>
          </cell>
          <cell r="C72" t="str">
            <v>INSTALAÇÕES PROVISÓRIAS DE LUZ , FORÇA,TELEFONE E LÓGICA</v>
          </cell>
          <cell r="D72" t="str">
            <v>UN</v>
          </cell>
          <cell r="E72">
            <v>1230.14</v>
          </cell>
          <cell r="F72">
            <v>1599.18</v>
          </cell>
        </row>
        <row r="73">
          <cell r="B73" t="str">
            <v>C1622</v>
          </cell>
          <cell r="C73" t="str">
            <v>LIGAÇÃO PROVISÓRIA DE ÁGUA E SANITÁRIO</v>
          </cell>
          <cell r="D73" t="str">
            <v>UN</v>
          </cell>
          <cell r="E73">
            <v>1180.66</v>
          </cell>
          <cell r="F73">
            <v>1534.86</v>
          </cell>
        </row>
        <row r="74">
          <cell r="B74" t="str">
            <v>C1794</v>
          </cell>
          <cell r="C74" t="str">
            <v>MOBILIZAÇÃO E DESMOBILIZAÇÃO DE EQUIPAMENTOS EM CAMINHÃO EQUIPADO C/ GUINDASTE</v>
          </cell>
          <cell r="D74" t="str">
            <v>KM</v>
          </cell>
          <cell r="E74">
            <v>2.64</v>
          </cell>
          <cell r="F74">
            <v>3.43</v>
          </cell>
        </row>
        <row r="75">
          <cell r="B75" t="str">
            <v>C3375</v>
          </cell>
          <cell r="C75" t="str">
            <v>MOBILIZAÇÃO E DESMOBILIZAÇÃO DE EQUIPAMENTOS EM CAVALO MECÂNICO C/ PRANCHA DE 3 EIXOS</v>
          </cell>
          <cell r="D75" t="str">
            <v>KM</v>
          </cell>
          <cell r="E75">
            <v>3.86</v>
          </cell>
          <cell r="F75">
            <v>5.02</v>
          </cell>
        </row>
        <row r="76">
          <cell r="B76" t="str">
            <v>C4541</v>
          </cell>
          <cell r="C76" t="str">
            <v>PLACA PADRÃO DE OBRA, TIPO BANNER</v>
          </cell>
          <cell r="D76" t="str">
            <v>M2</v>
          </cell>
          <cell r="E76">
            <v>159.13</v>
          </cell>
          <cell r="F76">
            <v>206.87</v>
          </cell>
        </row>
        <row r="77">
          <cell r="B77" t="str">
            <v>C1937</v>
          </cell>
          <cell r="C77" t="str">
            <v>PLACAS PADRÃO DE OBRA</v>
          </cell>
          <cell r="D77" t="str">
            <v>M2</v>
          </cell>
          <cell r="E77">
            <v>64.55</v>
          </cell>
          <cell r="F77">
            <v>83.92</v>
          </cell>
        </row>
        <row r="78">
          <cell r="B78" t="str">
            <v>C4173</v>
          </cell>
          <cell r="C78" t="str">
            <v>PONTE METÁLICA PROVISÓRIA CONF. PROJETO BÁSICO</v>
          </cell>
          <cell r="D78" t="str">
            <v>UN</v>
          </cell>
          <cell r="E78">
            <v>877538.92</v>
          </cell>
          <cell r="F78">
            <v>1140800.6</v>
          </cell>
        </row>
        <row r="79">
          <cell r="B79" t="str">
            <v>C2936</v>
          </cell>
          <cell r="C79" t="str">
            <v>REFEITÓRIOS</v>
          </cell>
          <cell r="D79" t="str">
            <v>M2</v>
          </cell>
          <cell r="E79">
            <v>116.15</v>
          </cell>
          <cell r="F79">
            <v>151</v>
          </cell>
        </row>
        <row r="80">
          <cell r="B80" t="str">
            <v>C2946</v>
          </cell>
          <cell r="C80" t="str">
            <v>SANITÁRIOS E CHUVEIROS</v>
          </cell>
          <cell r="D80" t="str">
            <v>M2</v>
          </cell>
          <cell r="E80">
            <v>90.24</v>
          </cell>
          <cell r="F80">
            <v>117.31</v>
          </cell>
        </row>
        <row r="81">
          <cell r="B81" t="str">
            <v>C2316</v>
          </cell>
          <cell r="C81" t="str">
            <v>TAPUME DE CHAPA DE MADEIRA COMPENSADA E= 6mm C/ABERTURA E PORTÃO</v>
          </cell>
          <cell r="D81" t="str">
            <v>M2</v>
          </cell>
          <cell r="E81">
            <v>36.07</v>
          </cell>
          <cell r="F81">
            <v>46.89</v>
          </cell>
        </row>
        <row r="82">
          <cell r="B82" t="str">
            <v>C3974</v>
          </cell>
          <cell r="C82" t="str">
            <v>TAPUME DE ESTRUTURA DE MADEIRA C/ FECHAMENTO EM CHAPA DE AÇO GALVANIZADO DE 0,3 mm e ALTURA DE 2 M</v>
          </cell>
          <cell r="D82" t="str">
            <v>M2</v>
          </cell>
          <cell r="E82">
            <v>66.88</v>
          </cell>
          <cell r="F82">
            <v>86.94</v>
          </cell>
        </row>
        <row r="83">
          <cell r="B83" t="str">
            <v>C2317</v>
          </cell>
          <cell r="C83" t="str">
            <v>TAPUME DE TÁBUAS DE 3.ª C/ABERTURA E PORTÃO</v>
          </cell>
          <cell r="D83" t="str">
            <v>M2</v>
          </cell>
          <cell r="E83">
            <v>40.51</v>
          </cell>
          <cell r="F83">
            <v>52.66</v>
          </cell>
        </row>
        <row r="84">
          <cell r="B84" t="str">
            <v>C2318</v>
          </cell>
          <cell r="C84" t="str">
            <v>TAPUME DE TÁBUAS DE 3.ª SOBREPOSTAS</v>
          </cell>
          <cell r="D84" t="str">
            <v>M2</v>
          </cell>
          <cell r="E84">
            <v>32.46</v>
          </cell>
          <cell r="F84">
            <v>42.2</v>
          </cell>
        </row>
        <row r="85">
          <cell r="C85" t="str">
            <v>LOCAÇÃO DA OBRA</v>
          </cell>
          <cell r="F85">
            <v>0</v>
          </cell>
        </row>
        <row r="86">
          <cell r="B86" t="str">
            <v>C1630</v>
          </cell>
          <cell r="C86" t="str">
            <v>LOCAÇÃO DA OBRA - EXECUÇÃO DE GABARITO</v>
          </cell>
          <cell r="D86" t="str">
            <v>M2</v>
          </cell>
          <cell r="E86">
            <v>2.11</v>
          </cell>
          <cell r="F86">
            <v>2.74</v>
          </cell>
        </row>
        <row r="87">
          <cell r="B87" t="str">
            <v>C2872</v>
          </cell>
          <cell r="C87" t="str">
            <v>LOCAÇÃO DA OBRA COM AUXÍLIO TOPOGRÁFICO (ÁREA &gt;5000 M2)</v>
          </cell>
          <cell r="D87" t="str">
            <v>HA</v>
          </cell>
          <cell r="E87">
            <v>369.56</v>
          </cell>
          <cell r="F87">
            <v>480.43</v>
          </cell>
        </row>
        <row r="88">
          <cell r="B88" t="str">
            <v>C2873</v>
          </cell>
          <cell r="C88" t="str">
            <v>LOCAÇÃO DA OBRA COM AUXÍLIO TOPOGRÁFICO (ÁREA ATÉ 5000 M2)</v>
          </cell>
          <cell r="D88" t="str">
            <v>M2</v>
          </cell>
          <cell r="E88">
            <v>0.19</v>
          </cell>
          <cell r="F88">
            <v>0.25</v>
          </cell>
        </row>
        <row r="89">
          <cell r="B89" t="str">
            <v>C2874</v>
          </cell>
          <cell r="C89" t="str">
            <v>LOCAÇÃO DE REDE DE ÁGUA</v>
          </cell>
          <cell r="D89" t="str">
            <v>M</v>
          </cell>
          <cell r="E89">
            <v>0.11</v>
          </cell>
          <cell r="F89">
            <v>0.14</v>
          </cell>
        </row>
        <row r="90">
          <cell r="B90" t="str">
            <v>C0774</v>
          </cell>
          <cell r="C90" t="str">
            <v>LOCAÇÃO DE OBRAS EM MAR</v>
          </cell>
          <cell r="D90" t="str">
            <v>M2</v>
          </cell>
          <cell r="E90">
            <v>0.3</v>
          </cell>
          <cell r="F90">
            <v>0.39</v>
          </cell>
        </row>
        <row r="91">
          <cell r="B91" t="str">
            <v>C0775</v>
          </cell>
          <cell r="C91" t="str">
            <v>LOCAÇÃO DE JAZIDAS EM MAR</v>
          </cell>
          <cell r="D91" t="str">
            <v>M2</v>
          </cell>
          <cell r="E91">
            <v>0.35</v>
          </cell>
          <cell r="F91">
            <v>0.46</v>
          </cell>
        </row>
        <row r="92">
          <cell r="B92" t="str">
            <v>C2875</v>
          </cell>
          <cell r="C92" t="str">
            <v>LOCAÇÃO E NIVELAMENTO DE ADUTORA</v>
          </cell>
          <cell r="D92" t="str">
            <v>M</v>
          </cell>
          <cell r="E92">
            <v>1.11</v>
          </cell>
          <cell r="F92">
            <v>1.44</v>
          </cell>
        </row>
        <row r="93">
          <cell r="B93" t="str">
            <v>C2876</v>
          </cell>
          <cell r="C93" t="str">
            <v>LOCAÇÃO E NIVELAMENTO DE REDE DE ESGOTO/EMISSÁRIO/DRENAGEM</v>
          </cell>
          <cell r="D93" t="str">
            <v>M</v>
          </cell>
          <cell r="E93">
            <v>1.52</v>
          </cell>
          <cell r="F93">
            <v>1.98</v>
          </cell>
        </row>
        <row r="94">
          <cell r="B94" t="str">
            <v>C3528</v>
          </cell>
          <cell r="C94" t="str">
            <v>MUTIRÃO MISTO - LOCAÇÃO DA OBRA - EXECUÇÃO DE GABARITO</v>
          </cell>
          <cell r="D94" t="str">
            <v>M2</v>
          </cell>
          <cell r="E94">
            <v>1.5</v>
          </cell>
          <cell r="F94">
            <v>1.95</v>
          </cell>
        </row>
        <row r="95">
          <cell r="C95" t="str">
            <v>DEMOLIÇÕES E RETIRADAS</v>
          </cell>
          <cell r="F95">
            <v>0</v>
          </cell>
        </row>
        <row r="96">
          <cell r="B96" t="str">
            <v>C2992</v>
          </cell>
          <cell r="C96" t="str">
            <v>DEMOLIÇÃO DE ALVENARIA DE PEDRA COM REMOÇÃO LATERAL</v>
          </cell>
          <cell r="D96" t="str">
            <v>M3</v>
          </cell>
          <cell r="E96">
            <v>48.18</v>
          </cell>
          <cell r="F96">
            <v>62.63</v>
          </cell>
        </row>
        <row r="97">
          <cell r="B97" t="str">
            <v>C1042</v>
          </cell>
          <cell r="C97" t="str">
            <v>DEMOLIÇÃO DE ALVENARIA DE TIJOLOS C/ REAPROVEITAMENTO</v>
          </cell>
          <cell r="D97" t="str">
            <v>M3</v>
          </cell>
          <cell r="E97">
            <v>32.38</v>
          </cell>
          <cell r="F97">
            <v>42.09</v>
          </cell>
        </row>
        <row r="98">
          <cell r="B98" t="str">
            <v>C1043</v>
          </cell>
          <cell r="C98" t="str">
            <v>DEMOLIÇÃO DE ALVENARIA DE TIJOLOS S/ REAPROVEITAMENTO</v>
          </cell>
          <cell r="D98" t="str">
            <v>M3</v>
          </cell>
          <cell r="E98">
            <v>16.18</v>
          </cell>
          <cell r="F98">
            <v>21.03</v>
          </cell>
        </row>
        <row r="99">
          <cell r="B99" t="str">
            <v>C1044</v>
          </cell>
          <cell r="C99" t="str">
            <v>DEMOLIÇÃO DE CALHAS</v>
          </cell>
          <cell r="D99" t="str">
            <v>M</v>
          </cell>
          <cell r="E99">
            <v>6.14</v>
          </cell>
          <cell r="F99">
            <v>7.98</v>
          </cell>
        </row>
        <row r="100">
          <cell r="B100" t="str">
            <v>C1045</v>
          </cell>
          <cell r="C100" t="str">
            <v>DEMOLIÇÃO DE COBERTURA C/TELHAS CERÂMICAS</v>
          </cell>
          <cell r="D100" t="str">
            <v>M2</v>
          </cell>
          <cell r="E100">
            <v>3.24</v>
          </cell>
          <cell r="F100">
            <v>4.21</v>
          </cell>
        </row>
        <row r="101">
          <cell r="B101" t="str">
            <v>C1046</v>
          </cell>
          <cell r="C101" t="str">
            <v>DEMOLIÇÃO DE COBERTURA C/TELHAS ONDULADAS DE FIBROCIMENTO</v>
          </cell>
          <cell r="D101" t="str">
            <v>M2</v>
          </cell>
          <cell r="E101">
            <v>1.35</v>
          </cell>
          <cell r="F101">
            <v>1.76</v>
          </cell>
        </row>
        <row r="102">
          <cell r="B102" t="str">
            <v>C1047</v>
          </cell>
          <cell r="C102" t="str">
            <v>DEMOLIÇÃO DE COBOGÓS</v>
          </cell>
          <cell r="D102" t="str">
            <v>M2</v>
          </cell>
          <cell r="E102">
            <v>9.2</v>
          </cell>
          <cell r="F102">
            <v>11.96</v>
          </cell>
        </row>
        <row r="103">
          <cell r="B103" t="str">
            <v>C1048</v>
          </cell>
          <cell r="C103" t="str">
            <v>DEMOLIÇÃO DE CONCRETO ARMADO C/MARTELETE PNEUMÁTICO</v>
          </cell>
          <cell r="D103" t="str">
            <v>M3</v>
          </cell>
          <cell r="E103">
            <v>232.16</v>
          </cell>
          <cell r="F103">
            <v>301.81</v>
          </cell>
        </row>
        <row r="104">
          <cell r="B104" t="str">
            <v>C1049</v>
          </cell>
          <cell r="C104" t="str">
            <v>DEMOLIÇÃO DE CONCRETO SIMPLES</v>
          </cell>
          <cell r="D104" t="str">
            <v>M3</v>
          </cell>
          <cell r="E104">
            <v>70.14</v>
          </cell>
          <cell r="F104">
            <v>91.18</v>
          </cell>
        </row>
        <row r="105">
          <cell r="B105" t="str">
            <v>C1058</v>
          </cell>
          <cell r="C105" t="str">
            <v>DEMOLIÇÃO DE DEGRAUS DE PEDRA</v>
          </cell>
          <cell r="D105" t="str">
            <v>M</v>
          </cell>
          <cell r="E105">
            <v>8.64</v>
          </cell>
          <cell r="F105">
            <v>11.23</v>
          </cell>
        </row>
        <row r="106">
          <cell r="B106" t="str">
            <v>C1050</v>
          </cell>
          <cell r="C106" t="str">
            <v>DEMOLIÇÃO DE DIVISÓRIA LEVE</v>
          </cell>
          <cell r="D106" t="str">
            <v>M2</v>
          </cell>
          <cell r="E106">
            <v>8.35</v>
          </cell>
          <cell r="F106">
            <v>10.86</v>
          </cell>
        </row>
        <row r="107">
          <cell r="B107" t="str">
            <v>C1051</v>
          </cell>
          <cell r="C107" t="str">
            <v>DEMOLIÇÃO DE DIVISÓRIA OUTRAS (PRÉ MOLDADO)</v>
          </cell>
          <cell r="D107" t="str">
            <v>M2</v>
          </cell>
          <cell r="E107">
            <v>11.05</v>
          </cell>
          <cell r="F107">
            <v>14.37</v>
          </cell>
        </row>
        <row r="108">
          <cell r="B108" t="str">
            <v>C1052</v>
          </cell>
          <cell r="C108" t="str">
            <v>DEMOLIÇÃO DE ESTRUTURA DE MADEIRA P/TELHADOS</v>
          </cell>
          <cell r="D108" t="str">
            <v>M2</v>
          </cell>
          <cell r="E108">
            <v>8.12</v>
          </cell>
          <cell r="F108">
            <v>10.56</v>
          </cell>
        </row>
        <row r="109">
          <cell r="B109" t="str">
            <v>C1053</v>
          </cell>
          <cell r="C109" t="str">
            <v>DEMOLIÇÃO DE ESTRUTURA METÁLICA</v>
          </cell>
          <cell r="D109" t="str">
            <v>M2</v>
          </cell>
          <cell r="E109">
            <v>9.2</v>
          </cell>
          <cell r="F109">
            <v>11.96</v>
          </cell>
        </row>
        <row r="110">
          <cell r="B110" t="str">
            <v>C1054</v>
          </cell>
          <cell r="C110" t="str">
            <v>DEMOLIÇÃO DE FORRO DE PVC</v>
          </cell>
          <cell r="D110" t="str">
            <v>M2</v>
          </cell>
          <cell r="E110">
            <v>4.05</v>
          </cell>
          <cell r="F110">
            <v>5.27</v>
          </cell>
        </row>
        <row r="111">
          <cell r="B111" t="str">
            <v>C1055</v>
          </cell>
          <cell r="C111" t="str">
            <v>DEMOLIÇÃO DE FORRO DE TÁBUAS DE PINHO</v>
          </cell>
          <cell r="D111" t="str">
            <v>M2</v>
          </cell>
          <cell r="E111">
            <v>1.87</v>
          </cell>
          <cell r="F111">
            <v>2.43</v>
          </cell>
        </row>
        <row r="112">
          <cell r="B112" t="str">
            <v>C1056</v>
          </cell>
          <cell r="C112" t="str">
            <v>DEMOLIÇÃO DE FORRO DE GESSO</v>
          </cell>
          <cell r="D112" t="str">
            <v>M2</v>
          </cell>
          <cell r="E112">
            <v>1.11</v>
          </cell>
          <cell r="F112">
            <v>1.44</v>
          </cell>
        </row>
        <row r="113">
          <cell r="B113" t="str">
            <v>C1057</v>
          </cell>
          <cell r="C113" t="str">
            <v>DEMOLIÇÃO DE FORRO PACOTE</v>
          </cell>
          <cell r="D113" t="str">
            <v>M2</v>
          </cell>
          <cell r="E113">
            <v>2.7</v>
          </cell>
          <cell r="F113">
            <v>3.51</v>
          </cell>
        </row>
        <row r="114">
          <cell r="B114" t="str">
            <v>C2993</v>
          </cell>
          <cell r="C114" t="str">
            <v>DEMOLIÇÃO DE FORRO DE LAMBRI</v>
          </cell>
          <cell r="D114" t="str">
            <v>M2</v>
          </cell>
          <cell r="E114">
            <v>1.87</v>
          </cell>
          <cell r="F114">
            <v>2.43</v>
          </cell>
        </row>
        <row r="115">
          <cell r="B115" t="str">
            <v>C1061</v>
          </cell>
          <cell r="C115" t="str">
            <v>DEMOLIÇÃO DE LOUÇA SANITÁRIA</v>
          </cell>
          <cell r="D115" t="str">
            <v>UN</v>
          </cell>
          <cell r="E115">
            <v>5.74</v>
          </cell>
          <cell r="F115">
            <v>7.46</v>
          </cell>
        </row>
        <row r="116">
          <cell r="B116" t="str">
            <v>C1062</v>
          </cell>
          <cell r="C116" t="str">
            <v>DEMOLIÇÃO DE PAVIMENTAÇÃO ASFÁLTICA C/MARTELETE PNEUMÁTICO</v>
          </cell>
          <cell r="D116" t="str">
            <v>M2</v>
          </cell>
          <cell r="E116">
            <v>9.31</v>
          </cell>
          <cell r="F116">
            <v>12.1</v>
          </cell>
        </row>
        <row r="117">
          <cell r="B117" t="str">
            <v>C1063</v>
          </cell>
          <cell r="C117" t="str">
            <v>DEMOLIÇÃO DE PÉRGOLAS OU BRISES</v>
          </cell>
          <cell r="D117" t="str">
            <v>M3</v>
          </cell>
          <cell r="E117">
            <v>70.14</v>
          </cell>
          <cell r="F117">
            <v>91.18</v>
          </cell>
        </row>
        <row r="118">
          <cell r="B118" t="str">
            <v>C1064</v>
          </cell>
          <cell r="C118" t="str">
            <v>DEMOLIÇÃO DE PISO CERÂMICO</v>
          </cell>
          <cell r="D118" t="str">
            <v>M2</v>
          </cell>
          <cell r="E118">
            <v>3.78</v>
          </cell>
          <cell r="F118">
            <v>4.91</v>
          </cell>
        </row>
        <row r="119">
          <cell r="B119" t="str">
            <v>C1065</v>
          </cell>
          <cell r="C119" t="str">
            <v>DEMOLIÇÃO DE PISO CERÂMICO SOBRE LASTRO DE CONCRETO</v>
          </cell>
          <cell r="D119" t="str">
            <v>M2</v>
          </cell>
          <cell r="E119">
            <v>7.56</v>
          </cell>
          <cell r="F119">
            <v>9.83</v>
          </cell>
        </row>
        <row r="120">
          <cell r="B120" t="str">
            <v>C1066</v>
          </cell>
          <cell r="C120" t="str">
            <v>DEMOLIÇÃO DE PISO CIMENTADO SOBRE LASTRO DE CONCRETO</v>
          </cell>
          <cell r="D120" t="str">
            <v>M2</v>
          </cell>
          <cell r="E120">
            <v>7.02</v>
          </cell>
          <cell r="F120">
            <v>9.13</v>
          </cell>
        </row>
        <row r="121">
          <cell r="B121" t="str">
            <v>C2716</v>
          </cell>
          <cell r="C121" t="str">
            <v>DEMOLIÇÃO DE PISO DE LADRILHO</v>
          </cell>
          <cell r="D121" t="str">
            <v>M2</v>
          </cell>
          <cell r="E121">
            <v>4.66</v>
          </cell>
          <cell r="F121">
            <v>6.06</v>
          </cell>
        </row>
        <row r="122">
          <cell r="B122" t="str">
            <v>C1067</v>
          </cell>
          <cell r="C122" t="str">
            <v>DEMOLIÇÃO DE PISO DE TÁBUAS DE PEROBA</v>
          </cell>
          <cell r="D122" t="str">
            <v>M2</v>
          </cell>
          <cell r="E122">
            <v>5.63</v>
          </cell>
          <cell r="F122">
            <v>7.32</v>
          </cell>
        </row>
        <row r="123">
          <cell r="B123" t="str">
            <v>C1068</v>
          </cell>
          <cell r="C123" t="str">
            <v>DEMOLIÇÃO DE PISO E VIGAS DE MADEIRA</v>
          </cell>
          <cell r="D123" t="str">
            <v>M2</v>
          </cell>
          <cell r="E123">
            <v>7.5</v>
          </cell>
          <cell r="F123">
            <v>9.75</v>
          </cell>
        </row>
        <row r="124">
          <cell r="B124" t="str">
            <v>C1069</v>
          </cell>
          <cell r="C124" t="str">
            <v>DEMOLIÇÃO DE PISO INDUSTRIAL</v>
          </cell>
          <cell r="D124" t="str">
            <v>M2</v>
          </cell>
          <cell r="E124">
            <v>14.52</v>
          </cell>
          <cell r="F124">
            <v>18.88</v>
          </cell>
        </row>
        <row r="125">
          <cell r="B125" t="str">
            <v>C1070</v>
          </cell>
          <cell r="C125" t="str">
            <v>DEMOLIÇÃO DE REVESTIMENTO C/ARGAMASSA</v>
          </cell>
          <cell r="D125" t="str">
            <v>M2</v>
          </cell>
          <cell r="E125">
            <v>2.7</v>
          </cell>
          <cell r="F125">
            <v>3.51</v>
          </cell>
        </row>
        <row r="126">
          <cell r="B126" t="str">
            <v>C1071</v>
          </cell>
          <cell r="C126" t="str">
            <v>DEMOLIÇÃO DE REVESTIMENTO C/AZULEJOS</v>
          </cell>
          <cell r="D126" t="str">
            <v>M2</v>
          </cell>
          <cell r="E126">
            <v>13.49</v>
          </cell>
          <cell r="F126">
            <v>17.54</v>
          </cell>
        </row>
        <row r="127">
          <cell r="B127" t="str">
            <v>C1074</v>
          </cell>
          <cell r="C127" t="str">
            <v>DEMOLIÇÃO DE REVESTIMENTO C/CERÂMICAS</v>
          </cell>
          <cell r="D127" t="str">
            <v>M2</v>
          </cell>
          <cell r="E127">
            <v>13.49</v>
          </cell>
          <cell r="F127">
            <v>17.54</v>
          </cell>
        </row>
        <row r="128">
          <cell r="B128" t="str">
            <v>C1072</v>
          </cell>
          <cell r="C128" t="str">
            <v>DEMOLIÇÃO DE REVESTIMENTO C/LAMBRIS</v>
          </cell>
          <cell r="D128" t="str">
            <v>M2</v>
          </cell>
          <cell r="E128">
            <v>13.49</v>
          </cell>
          <cell r="F128">
            <v>17.54</v>
          </cell>
        </row>
        <row r="129">
          <cell r="B129" t="str">
            <v>C1073</v>
          </cell>
          <cell r="C129" t="str">
            <v>DEMOLIÇÃO DE REVESTIMENTO C/ PEDRAS NATURAIS</v>
          </cell>
          <cell r="D129" t="str">
            <v>M2</v>
          </cell>
          <cell r="E129">
            <v>15.68</v>
          </cell>
          <cell r="F129">
            <v>20.38</v>
          </cell>
        </row>
        <row r="130">
          <cell r="B130" t="str">
            <v>C1075</v>
          </cell>
          <cell r="C130" t="str">
            <v>DEMOLIÇÃO DE SARJETA OU SARJETÃO DE CONCRETO</v>
          </cell>
          <cell r="D130" t="str">
            <v>M2</v>
          </cell>
          <cell r="E130">
            <v>4.32</v>
          </cell>
          <cell r="F130">
            <v>5.62</v>
          </cell>
        </row>
        <row r="131">
          <cell r="B131" t="str">
            <v>C1076</v>
          </cell>
          <cell r="C131" t="str">
            <v>DEMOLIÇÃO DE SOLEIRAS, PEITORIS E DEGRAUS</v>
          </cell>
          <cell r="D131" t="str">
            <v>M</v>
          </cell>
          <cell r="E131">
            <v>7.02</v>
          </cell>
          <cell r="F131">
            <v>9.13</v>
          </cell>
        </row>
        <row r="132">
          <cell r="B132" t="str">
            <v>C1077</v>
          </cell>
          <cell r="C132" t="str">
            <v>DEMOLIÇÃO DE VIGAS DE FERRO</v>
          </cell>
          <cell r="D132" t="str">
            <v>KG</v>
          </cell>
          <cell r="E132">
            <v>0.09</v>
          </cell>
          <cell r="F132">
            <v>0.12</v>
          </cell>
        </row>
        <row r="133">
          <cell r="B133" t="str">
            <v>C3064</v>
          </cell>
          <cell r="C133" t="str">
            <v>DEMOLIÇÃO E REMOÇÃO DE PAVIMENTO EM PARALELEPIPEDO E POLIÉDRICO</v>
          </cell>
          <cell r="D133" t="str">
            <v>M2</v>
          </cell>
          <cell r="E133">
            <v>2.33</v>
          </cell>
          <cell r="F133">
            <v>3.03</v>
          </cell>
        </row>
        <row r="134">
          <cell r="B134" t="str">
            <v>C3063</v>
          </cell>
          <cell r="C134" t="str">
            <v>DEMOLIÇÃO E REMOÇÃO DE PAREDES DE TAIPA</v>
          </cell>
          <cell r="D134" t="str">
            <v>M2</v>
          </cell>
          <cell r="E134">
            <v>7.76</v>
          </cell>
          <cell r="F134">
            <v>10.09</v>
          </cell>
        </row>
        <row r="135">
          <cell r="B135" t="str">
            <v>C2717</v>
          </cell>
          <cell r="C135" t="str">
            <v>DEMOLIÇÃO MANUAL DE CONCRETO ARMADO</v>
          </cell>
          <cell r="D135" t="str">
            <v>M3</v>
          </cell>
          <cell r="E135">
            <v>129.49</v>
          </cell>
          <cell r="F135">
            <v>168.34</v>
          </cell>
        </row>
        <row r="136">
          <cell r="B136" t="str">
            <v>C3103</v>
          </cell>
          <cell r="C136" t="str">
            <v>REMOÇÃO DE BUEIROS EXISTENTES</v>
          </cell>
          <cell r="D136" t="str">
            <v>M</v>
          </cell>
          <cell r="E136">
            <v>37.26</v>
          </cell>
          <cell r="F136">
            <v>48.44</v>
          </cell>
        </row>
        <row r="137">
          <cell r="B137" t="str">
            <v>C3104</v>
          </cell>
          <cell r="C137" t="str">
            <v>REMOÇÃO DE CERCAS</v>
          </cell>
          <cell r="D137" t="str">
            <v>M</v>
          </cell>
          <cell r="E137">
            <v>0.11</v>
          </cell>
          <cell r="F137">
            <v>0.14</v>
          </cell>
        </row>
        <row r="138">
          <cell r="B138" t="str">
            <v>C2197</v>
          </cell>
          <cell r="C138" t="str">
            <v>REMOÇÃO DE PINTURA ANTIGA A CAL</v>
          </cell>
          <cell r="D138" t="str">
            <v>M2</v>
          </cell>
          <cell r="E138">
            <v>0.93</v>
          </cell>
          <cell r="F138">
            <v>1.21</v>
          </cell>
        </row>
        <row r="139">
          <cell r="B139" t="str">
            <v>C2198</v>
          </cell>
          <cell r="C139" t="str">
            <v>REMOÇÃO DE PINTURA ANTIGA À TEMPERA</v>
          </cell>
          <cell r="D139" t="str">
            <v>M2</v>
          </cell>
          <cell r="E139">
            <v>1.4</v>
          </cell>
          <cell r="F139">
            <v>1.82</v>
          </cell>
        </row>
        <row r="140">
          <cell r="B140" t="str">
            <v>C3038</v>
          </cell>
          <cell r="C140" t="str">
            <v>RETIRADA DE CAIXA DE AR CONDICIONADO</v>
          </cell>
          <cell r="D140" t="str">
            <v>UN</v>
          </cell>
          <cell r="E140">
            <v>24.08</v>
          </cell>
          <cell r="F140">
            <v>31.3</v>
          </cell>
        </row>
        <row r="141">
          <cell r="B141" t="str">
            <v>C3039</v>
          </cell>
          <cell r="C141" t="str">
            <v>RETIRADA DE CARPETE S/REAPROVEITAMENTO</v>
          </cell>
          <cell r="D141" t="str">
            <v>M2</v>
          </cell>
          <cell r="E141">
            <v>1.17</v>
          </cell>
          <cell r="F141">
            <v>1.52</v>
          </cell>
        </row>
        <row r="142">
          <cell r="B142" t="str">
            <v>C3376</v>
          </cell>
          <cell r="C142" t="str">
            <v>RETIRADA DE COLETOR EM CONCRETO ATÉ 400mm</v>
          </cell>
          <cell r="D142" t="str">
            <v>M</v>
          </cell>
          <cell r="E142">
            <v>16.84</v>
          </cell>
          <cell r="F142">
            <v>21.89</v>
          </cell>
        </row>
        <row r="143">
          <cell r="B143" t="str">
            <v>C2206</v>
          </cell>
          <cell r="C143" t="str">
            <v>RETIRADA DE ESQUADRIAS METÁLICAS</v>
          </cell>
          <cell r="D143" t="str">
            <v>M2</v>
          </cell>
          <cell r="E143">
            <v>2.7</v>
          </cell>
          <cell r="F143">
            <v>3.51</v>
          </cell>
        </row>
        <row r="144">
          <cell r="B144" t="str">
            <v>C3040</v>
          </cell>
          <cell r="C144" t="str">
            <v>RETIRADA DE GRADE DE FERRO</v>
          </cell>
          <cell r="D144" t="str">
            <v>M2</v>
          </cell>
          <cell r="E144">
            <v>2.41</v>
          </cell>
          <cell r="F144">
            <v>3.13</v>
          </cell>
        </row>
        <row r="145">
          <cell r="B145" t="str">
            <v>C2207</v>
          </cell>
          <cell r="C145" t="str">
            <v>RETIRADA DE GUIAS PRÉ FABRICADAS DE CONCRETO</v>
          </cell>
          <cell r="D145" t="str">
            <v>M</v>
          </cell>
          <cell r="E145">
            <v>2.7</v>
          </cell>
          <cell r="F145">
            <v>3.51</v>
          </cell>
        </row>
        <row r="146">
          <cell r="B146" t="str">
            <v>C3373</v>
          </cell>
          <cell r="C146" t="str">
            <v>RETIRADA DE MEIO FIO DE PEDRA GRANÍTICA</v>
          </cell>
          <cell r="D146" t="str">
            <v>M</v>
          </cell>
          <cell r="E146">
            <v>2.7</v>
          </cell>
          <cell r="F146">
            <v>3.51</v>
          </cell>
        </row>
        <row r="147">
          <cell r="B147" t="str">
            <v>C2938</v>
          </cell>
          <cell r="C147" t="str">
            <v>RETIRADA DE PAVIMENTAÇÃO ASFÁLTICA COM BASE EM PEDRA</v>
          </cell>
          <cell r="D147" t="str">
            <v>M2</v>
          </cell>
          <cell r="E147">
            <v>10.93</v>
          </cell>
          <cell r="F147">
            <v>14.21</v>
          </cell>
        </row>
        <row r="148">
          <cell r="B148" t="str">
            <v>C2939</v>
          </cell>
          <cell r="C148" t="str">
            <v>RETIRADA DE PAVIMENTAÇÃO EM BLOCO DE CONCRETO</v>
          </cell>
          <cell r="D148" t="str">
            <v>M2</v>
          </cell>
          <cell r="E148">
            <v>3.03</v>
          </cell>
          <cell r="F148">
            <v>3.94</v>
          </cell>
        </row>
        <row r="149">
          <cell r="B149" t="str">
            <v>C3041</v>
          </cell>
          <cell r="C149" t="str">
            <v>RETIRADA DE PAVIMENTAÇÃO EM BLOKRET C/ REMOÇÃO LATERAL</v>
          </cell>
          <cell r="D149" t="str">
            <v>M2</v>
          </cell>
          <cell r="E149">
            <v>3.24</v>
          </cell>
          <cell r="F149">
            <v>4.21</v>
          </cell>
        </row>
        <row r="150">
          <cell r="B150" t="str">
            <v>C2940</v>
          </cell>
          <cell r="C150" t="str">
            <v>RETIRADA DE PAVIMENTAÇÃO EM PARALELEPÍPEDO OU PEDRA TOSCA</v>
          </cell>
          <cell r="D150" t="str">
            <v>M2</v>
          </cell>
          <cell r="E150">
            <v>2.79</v>
          </cell>
          <cell r="F150">
            <v>3.63</v>
          </cell>
        </row>
        <row r="151">
          <cell r="B151" t="str">
            <v>C2941</v>
          </cell>
          <cell r="C151" t="str">
            <v>RETIRADA DE PAVIMENTAÇÃO EM PASSEIO CIMENTADO</v>
          </cell>
          <cell r="D151" t="str">
            <v>M2</v>
          </cell>
          <cell r="E151">
            <v>4.66</v>
          </cell>
          <cell r="F151">
            <v>6.06</v>
          </cell>
        </row>
        <row r="152">
          <cell r="B152" t="str">
            <v>C2942</v>
          </cell>
          <cell r="C152" t="str">
            <v>RETIRADA DE PAVIMENTAÇÃO EM PEDRA PORTUGUESA</v>
          </cell>
          <cell r="D152" t="str">
            <v>M2</v>
          </cell>
          <cell r="E152">
            <v>2.33</v>
          </cell>
          <cell r="F152">
            <v>3.03</v>
          </cell>
        </row>
        <row r="153">
          <cell r="B153" t="str">
            <v>C2209</v>
          </cell>
          <cell r="C153" t="str">
            <v>RETIRADA DE PISO PAVIFLEX</v>
          </cell>
          <cell r="D153" t="str">
            <v>M2</v>
          </cell>
          <cell r="E153">
            <v>3.06</v>
          </cell>
          <cell r="F153">
            <v>3.98</v>
          </cell>
        </row>
        <row r="154">
          <cell r="B154" t="str">
            <v>C2210</v>
          </cell>
          <cell r="C154" t="str">
            <v>RETIRADA DE PORTAS E JANELAS, INCLUSIVE BATENTES</v>
          </cell>
          <cell r="D154" t="str">
            <v>M2</v>
          </cell>
          <cell r="E154">
            <v>4.32</v>
          </cell>
          <cell r="F154">
            <v>5.62</v>
          </cell>
        </row>
        <row r="155">
          <cell r="B155" t="str">
            <v>C3047</v>
          </cell>
          <cell r="C155" t="str">
            <v>RETIRADA DE TUBO PVC ENTERRADO DN=50mm</v>
          </cell>
          <cell r="D155" t="str">
            <v>M</v>
          </cell>
          <cell r="E155">
            <v>2.39</v>
          </cell>
          <cell r="F155">
            <v>3.11</v>
          </cell>
        </row>
        <row r="156">
          <cell r="B156" t="str">
            <v>C3048</v>
          </cell>
          <cell r="C156" t="str">
            <v>RETIRADA DE TUBO PVC ENTERRADO DN=75mm</v>
          </cell>
          <cell r="D156" t="str">
            <v>M</v>
          </cell>
          <cell r="E156">
            <v>2.95</v>
          </cell>
          <cell r="F156">
            <v>3.84</v>
          </cell>
        </row>
        <row r="157">
          <cell r="B157" t="str">
            <v>C3049</v>
          </cell>
          <cell r="C157" t="str">
            <v>RETIRADA DE TUBO PVC ENTERRADO DN=85mm</v>
          </cell>
          <cell r="D157" t="str">
            <v>M</v>
          </cell>
          <cell r="E157">
            <v>3.22</v>
          </cell>
          <cell r="F157">
            <v>4.19</v>
          </cell>
        </row>
        <row r="158">
          <cell r="B158" t="str">
            <v>C3042</v>
          </cell>
          <cell r="C158" t="str">
            <v>RETIRADA DE TUBO PVC ENTERRADO DN=100mm</v>
          </cell>
          <cell r="D158" t="str">
            <v>M</v>
          </cell>
          <cell r="E158">
            <v>3.49</v>
          </cell>
          <cell r="F158">
            <v>4.54</v>
          </cell>
        </row>
        <row r="159">
          <cell r="B159" t="str">
            <v>C3043</v>
          </cell>
          <cell r="C159" t="str">
            <v>RETIRADA DE TUBO PVC ENTERRADO DN=150mm</v>
          </cell>
          <cell r="D159" t="str">
            <v>M</v>
          </cell>
          <cell r="E159">
            <v>4.79</v>
          </cell>
          <cell r="F159">
            <v>6.23</v>
          </cell>
        </row>
        <row r="160">
          <cell r="B160" t="str">
            <v>C3044</v>
          </cell>
          <cell r="C160" t="str">
            <v>RETIRADA DE TUBO PVC ENTERRADO DN=200mm</v>
          </cell>
          <cell r="D160" t="str">
            <v>M</v>
          </cell>
          <cell r="E160">
            <v>6.62</v>
          </cell>
          <cell r="F160">
            <v>8.61</v>
          </cell>
        </row>
        <row r="161">
          <cell r="B161" t="str">
            <v>C3045</v>
          </cell>
          <cell r="C161" t="str">
            <v>RETIRADA DE TUBO PVC ENTERRADO DN=250mm</v>
          </cell>
          <cell r="D161" t="str">
            <v>M</v>
          </cell>
          <cell r="E161">
            <v>7.72</v>
          </cell>
          <cell r="F161">
            <v>10.04</v>
          </cell>
        </row>
        <row r="162">
          <cell r="B162" t="str">
            <v>C3046</v>
          </cell>
          <cell r="C162" t="str">
            <v>RETIRADA DE TUBO PVC ENTERRADO DN=300mm</v>
          </cell>
          <cell r="D162" t="str">
            <v>M</v>
          </cell>
          <cell r="E162">
            <v>10.12</v>
          </cell>
          <cell r="F162">
            <v>13.16</v>
          </cell>
        </row>
        <row r="163">
          <cell r="B163" t="str">
            <v>C3054</v>
          </cell>
          <cell r="C163" t="str">
            <v>RETIRADA DE TUBOS DE CONCRETO D=30cm</v>
          </cell>
          <cell r="D163" t="str">
            <v>M</v>
          </cell>
          <cell r="E163">
            <v>9.36</v>
          </cell>
          <cell r="F163">
            <v>12.17</v>
          </cell>
        </row>
        <row r="164">
          <cell r="B164" t="str">
            <v>C3055</v>
          </cell>
          <cell r="C164" t="str">
            <v>RETIRADA DE TUBOS DE CONCRETO D=40cm</v>
          </cell>
          <cell r="D164" t="str">
            <v>M</v>
          </cell>
          <cell r="E164">
            <v>11.93</v>
          </cell>
          <cell r="F164">
            <v>15.51</v>
          </cell>
        </row>
        <row r="165">
          <cell r="B165" t="str">
            <v>C3056</v>
          </cell>
          <cell r="C165" t="str">
            <v>RETIRADA DE TUBOS DE CONCRETO D=50cm</v>
          </cell>
          <cell r="D165" t="str">
            <v>M</v>
          </cell>
          <cell r="E165">
            <v>15.61</v>
          </cell>
          <cell r="F165">
            <v>20.29</v>
          </cell>
        </row>
        <row r="166">
          <cell r="B166" t="str">
            <v>C3057</v>
          </cell>
          <cell r="C166" t="str">
            <v>RETIRADA DE TUBOS DE CONCRETO D=60cm</v>
          </cell>
          <cell r="D166" t="str">
            <v>M</v>
          </cell>
          <cell r="E166">
            <v>20.18</v>
          </cell>
          <cell r="F166">
            <v>26.23</v>
          </cell>
        </row>
        <row r="167">
          <cell r="B167" t="str">
            <v>C3050</v>
          </cell>
          <cell r="C167" t="str">
            <v>RETIRADA DE TUBOS DE CONCRETO D=80cm</v>
          </cell>
          <cell r="D167" t="str">
            <v>M</v>
          </cell>
          <cell r="E167">
            <v>28.98</v>
          </cell>
          <cell r="F167">
            <v>37.67</v>
          </cell>
        </row>
        <row r="168">
          <cell r="B168" t="str">
            <v>C3051</v>
          </cell>
          <cell r="C168" t="str">
            <v>RETIRADA DE TUBOS DE CONCRETO D=100cm</v>
          </cell>
          <cell r="D168" t="str">
            <v>M</v>
          </cell>
          <cell r="E168">
            <v>49.34</v>
          </cell>
          <cell r="F168">
            <v>64.14</v>
          </cell>
        </row>
        <row r="169">
          <cell r="B169" t="str">
            <v>C3052</v>
          </cell>
          <cell r="C169" t="str">
            <v>RETIRADA DE TUBOS DE CONCRETO D=120cm</v>
          </cell>
          <cell r="D169" t="str">
            <v>M</v>
          </cell>
          <cell r="E169">
            <v>71</v>
          </cell>
          <cell r="F169">
            <v>92.3</v>
          </cell>
        </row>
        <row r="170">
          <cell r="B170" t="str">
            <v>C3053</v>
          </cell>
          <cell r="C170" t="str">
            <v>RETIRADA DE TUBOS DE CONCRETO D=150cm</v>
          </cell>
          <cell r="D170" t="str">
            <v>M</v>
          </cell>
          <cell r="E170">
            <v>104.78</v>
          </cell>
          <cell r="F170">
            <v>136.21</v>
          </cell>
        </row>
        <row r="171">
          <cell r="B171" t="str">
            <v>C3377</v>
          </cell>
          <cell r="C171" t="str">
            <v>RETIRADA DE TUBOS E CONEXÕES EM PVC JE DN 50MM</v>
          </cell>
          <cell r="D171" t="str">
            <v>M</v>
          </cell>
          <cell r="E171">
            <v>0.81</v>
          </cell>
          <cell r="F171">
            <v>1.05</v>
          </cell>
        </row>
        <row r="172">
          <cell r="B172" t="str">
            <v>C3378</v>
          </cell>
          <cell r="C172" t="str">
            <v>RETIRADA DE TUBOS E CONEXÕES EM PVC JE DN 75MM</v>
          </cell>
          <cell r="D172" t="str">
            <v>M</v>
          </cell>
          <cell r="E172">
            <v>1.01</v>
          </cell>
          <cell r="F172">
            <v>1.31</v>
          </cell>
        </row>
        <row r="173">
          <cell r="B173" t="str">
            <v>C3379</v>
          </cell>
          <cell r="C173" t="str">
            <v>RETIRADA DE TUBOS E CONEXÕES EM PVC JE DN 100MM</v>
          </cell>
          <cell r="D173" t="str">
            <v>M</v>
          </cell>
          <cell r="E173">
            <v>1.34</v>
          </cell>
          <cell r="F173">
            <v>1.74</v>
          </cell>
        </row>
        <row r="174">
          <cell r="B174" t="str">
            <v>C3380</v>
          </cell>
          <cell r="C174" t="str">
            <v>RETIRADA DE TUBOS E CONEXÕES EM PVC JE DN 125MM</v>
          </cell>
          <cell r="D174" t="str">
            <v>M</v>
          </cell>
          <cell r="E174">
            <v>1.7</v>
          </cell>
          <cell r="F174">
            <v>2.21</v>
          </cell>
        </row>
        <row r="175">
          <cell r="B175" t="str">
            <v>C3381</v>
          </cell>
          <cell r="C175" t="str">
            <v>RETIRADA DE TUBOS E CONEXÕES EM PVC JE DN 150MM</v>
          </cell>
          <cell r="D175" t="str">
            <v>M</v>
          </cell>
          <cell r="E175">
            <v>1.93</v>
          </cell>
          <cell r="F175">
            <v>2.51</v>
          </cell>
        </row>
        <row r="176">
          <cell r="B176" t="str">
            <v>C3382</v>
          </cell>
          <cell r="C176" t="str">
            <v>RETIRADA DE TUBOS E CONEXÕES EM PVC JE DN 200MM</v>
          </cell>
          <cell r="D176" t="str">
            <v>M</v>
          </cell>
          <cell r="E176">
            <v>2.52</v>
          </cell>
          <cell r="F176">
            <v>3.28</v>
          </cell>
        </row>
        <row r="177">
          <cell r="B177" t="str">
            <v>C3383</v>
          </cell>
          <cell r="C177" t="str">
            <v>RETIRADA DE TUBOS E CONEXÕES EM PVC JE DN 250MM</v>
          </cell>
          <cell r="D177" t="str">
            <v>M</v>
          </cell>
          <cell r="E177">
            <v>2.7</v>
          </cell>
          <cell r="F177">
            <v>3.51</v>
          </cell>
        </row>
        <row r="178">
          <cell r="B178" t="str">
            <v>C3384</v>
          </cell>
          <cell r="C178" t="str">
            <v>RETIRADA DE TUBOS E CONEXÕES EM PVC JE DN 300MM</v>
          </cell>
          <cell r="D178" t="str">
            <v>M</v>
          </cell>
          <cell r="E178">
            <v>4</v>
          </cell>
          <cell r="F178">
            <v>5.2</v>
          </cell>
        </row>
        <row r="179">
          <cell r="B179" t="str">
            <v>C3385</v>
          </cell>
          <cell r="C179" t="str">
            <v>RETIRADA DE TUBOS E CONEXÕES EM PVC JE DN 350MM</v>
          </cell>
          <cell r="D179" t="str">
            <v>M</v>
          </cell>
          <cell r="E179">
            <v>4.44</v>
          </cell>
          <cell r="F179">
            <v>5.77</v>
          </cell>
        </row>
        <row r="180">
          <cell r="B180" t="str">
            <v>C3386</v>
          </cell>
          <cell r="C180" t="str">
            <v>RETIRADA DE TUBOS E CONEXÕES EM PVC JE DN 400MM</v>
          </cell>
          <cell r="D180" t="str">
            <v>M</v>
          </cell>
          <cell r="E180">
            <v>5.03</v>
          </cell>
          <cell r="F180">
            <v>6.54</v>
          </cell>
        </row>
        <row r="181">
          <cell r="B181" t="str">
            <v>C3387</v>
          </cell>
          <cell r="C181" t="str">
            <v>RETIRADA DE TUBOS, PEÇAS E CONEXÕES EM FoFo JE DN 50MM</v>
          </cell>
          <cell r="D181" t="str">
            <v>M</v>
          </cell>
          <cell r="E181">
            <v>2.22</v>
          </cell>
          <cell r="F181">
            <v>2.89</v>
          </cell>
        </row>
        <row r="182">
          <cell r="B182" t="str">
            <v>C3388</v>
          </cell>
          <cell r="C182" t="str">
            <v>RETIRADA DE TUBOS, PEÇAS E CONEXÕES EM FoFo JE DN 75MM</v>
          </cell>
          <cell r="D182" t="str">
            <v>M</v>
          </cell>
          <cell r="E182">
            <v>2.69</v>
          </cell>
          <cell r="F182">
            <v>3.5</v>
          </cell>
        </row>
        <row r="183">
          <cell r="B183" t="str">
            <v>C3389</v>
          </cell>
          <cell r="C183" t="str">
            <v>RETIRADA DE TUBOS, PEÇAS E CONEXÕES EM FoFo JE DN 100MM</v>
          </cell>
          <cell r="D183" t="str">
            <v>M</v>
          </cell>
          <cell r="E183">
            <v>4.4</v>
          </cell>
          <cell r="F183">
            <v>5.72</v>
          </cell>
        </row>
        <row r="184">
          <cell r="B184" t="str">
            <v>C3390</v>
          </cell>
          <cell r="C184" t="str">
            <v>RETIRADA DE TUBOS, PEÇAS E CONEXÕES EM FoFo JE DN 150MM</v>
          </cell>
          <cell r="D184" t="str">
            <v>M</v>
          </cell>
          <cell r="E184">
            <v>6.23</v>
          </cell>
          <cell r="F184">
            <v>8.1</v>
          </cell>
        </row>
        <row r="185">
          <cell r="B185" t="str">
            <v>C3391</v>
          </cell>
          <cell r="C185" t="str">
            <v>RETIRADA DE TUBOS, PEÇAS E CONEXÕES EM FoFo JE DN 200MM</v>
          </cell>
          <cell r="D185" t="str">
            <v>M</v>
          </cell>
          <cell r="E185">
            <v>7.16</v>
          </cell>
          <cell r="F185">
            <v>9.31</v>
          </cell>
        </row>
        <row r="186">
          <cell r="B186" t="str">
            <v>C3392</v>
          </cell>
          <cell r="C186" t="str">
            <v>RETIRADA DE TUBOS, PEÇAS E CONEXÕES EM FoFo JE DN 250MM</v>
          </cell>
          <cell r="D186" t="str">
            <v>M</v>
          </cell>
          <cell r="E186">
            <v>9.11</v>
          </cell>
          <cell r="F186">
            <v>11.84</v>
          </cell>
        </row>
        <row r="187">
          <cell r="B187" t="str">
            <v>C3393</v>
          </cell>
          <cell r="C187" t="str">
            <v>RETIRADA DE TUBOS, PEÇAS E CONEXÕES EM FoFo JE DN 300MM</v>
          </cell>
          <cell r="D187" t="str">
            <v>M</v>
          </cell>
          <cell r="E187">
            <v>11.54</v>
          </cell>
          <cell r="F187">
            <v>15</v>
          </cell>
        </row>
        <row r="188">
          <cell r="B188" t="str">
            <v>C3394</v>
          </cell>
          <cell r="C188" t="str">
            <v>RETIRADA DE TUBOS, PEÇAS E CONEXÕES EM FoFo JE DN 350MM</v>
          </cell>
          <cell r="D188" t="str">
            <v>M</v>
          </cell>
          <cell r="E188">
            <v>13.92</v>
          </cell>
          <cell r="F188">
            <v>18.1</v>
          </cell>
        </row>
        <row r="189">
          <cell r="B189" t="str">
            <v>C3395</v>
          </cell>
          <cell r="C189" t="str">
            <v>RETIRADA DE TUBOS, PEÇAS E CONEXÕES EM FoFo JE DN 400MM</v>
          </cell>
          <cell r="D189" t="str">
            <v>M</v>
          </cell>
          <cell r="E189">
            <v>15.96</v>
          </cell>
          <cell r="F189">
            <v>20.75</v>
          </cell>
        </row>
        <row r="190">
          <cell r="B190" t="str">
            <v>C3396</v>
          </cell>
          <cell r="C190" t="str">
            <v>RETIRADA DE TUBOS, PEÇAS E CONEXÕES EM FoFo JE DN 450MM</v>
          </cell>
          <cell r="D190" t="str">
            <v>M</v>
          </cell>
          <cell r="E190">
            <v>20.52</v>
          </cell>
          <cell r="F190">
            <v>26.68</v>
          </cell>
        </row>
        <row r="191">
          <cell r="B191" t="str">
            <v>C3397</v>
          </cell>
          <cell r="C191" t="str">
            <v>RETIRADA DE TUBOS, PEÇAS E CONEXÕES EM FoFo JE DN 500MM</v>
          </cell>
          <cell r="D191" t="str">
            <v>M</v>
          </cell>
          <cell r="E191">
            <v>25.11</v>
          </cell>
          <cell r="F191">
            <v>32.64</v>
          </cell>
        </row>
        <row r="192">
          <cell r="B192" t="str">
            <v>C3398</v>
          </cell>
          <cell r="C192" t="str">
            <v>RETIRADA DE TUBOS, PEÇAS E CONEXÕES EM FoFo JE DN 600MM</v>
          </cell>
          <cell r="D192" t="str">
            <v>M</v>
          </cell>
          <cell r="E192">
            <v>29.78</v>
          </cell>
          <cell r="F192">
            <v>38.71</v>
          </cell>
        </row>
        <row r="193">
          <cell r="B193" t="str">
            <v>C3399</v>
          </cell>
          <cell r="C193" t="str">
            <v>RETIRADA DE TUBOS, PEÇAS E CONEXÕES EM FoFo JE DN 700MM</v>
          </cell>
          <cell r="D193" t="str">
            <v>M</v>
          </cell>
          <cell r="E193">
            <v>37.88</v>
          </cell>
          <cell r="F193">
            <v>49.24</v>
          </cell>
        </row>
        <row r="194">
          <cell r="B194" t="str">
            <v>C2211</v>
          </cell>
          <cell r="C194" t="str">
            <v>RETIRADA DE VIDROS C/ REAPROVEITAMENTO</v>
          </cell>
          <cell r="D194" t="str">
            <v>M2</v>
          </cell>
          <cell r="E194">
            <v>12.08</v>
          </cell>
          <cell r="F194">
            <v>15.7</v>
          </cell>
        </row>
        <row r="195">
          <cell r="C195" t="str">
            <v>TRÂNSITO E SEGURANÇA</v>
          </cell>
          <cell r="F195">
            <v>0</v>
          </cell>
        </row>
        <row r="196">
          <cell r="B196" t="str">
            <v>C0375</v>
          </cell>
          <cell r="C196" t="str">
            <v>BARREIRA DE CONCRETO (NEW JERSEY) SIMPLES</v>
          </cell>
          <cell r="D196" t="str">
            <v>M</v>
          </cell>
          <cell r="E196">
            <v>140.14</v>
          </cell>
          <cell r="F196">
            <v>182.18</v>
          </cell>
        </row>
        <row r="197">
          <cell r="B197" t="str">
            <v>C2891</v>
          </cell>
          <cell r="C197" t="str">
            <v>PASSADIÇOS COM CHAPAS DE AÇO</v>
          </cell>
          <cell r="D197" t="str">
            <v>M2</v>
          </cell>
          <cell r="E197">
            <v>6.37</v>
          </cell>
          <cell r="F197">
            <v>8.28</v>
          </cell>
        </row>
        <row r="198">
          <cell r="B198" t="str">
            <v>C2892</v>
          </cell>
          <cell r="C198" t="str">
            <v>PASSADIÇOS COM PRANCHAS DE MADEIRA</v>
          </cell>
          <cell r="D198" t="str">
            <v>M2</v>
          </cell>
          <cell r="E198">
            <v>17.24</v>
          </cell>
          <cell r="F198">
            <v>22.41</v>
          </cell>
        </row>
        <row r="199">
          <cell r="B199" t="str">
            <v>C2947</v>
          </cell>
          <cell r="C199" t="str">
            <v>SINALIZAÇÃO DE ADVERTÊNCIA</v>
          </cell>
          <cell r="D199" t="str">
            <v>UN</v>
          </cell>
          <cell r="E199">
            <v>7.08</v>
          </cell>
          <cell r="F199">
            <v>9.2</v>
          </cell>
        </row>
        <row r="200">
          <cell r="B200" t="str">
            <v>C2948</v>
          </cell>
          <cell r="C200" t="str">
            <v>SINALIZAÇÃO DE TRÂNSITO COM BARREIRAS</v>
          </cell>
          <cell r="D200" t="str">
            <v>M</v>
          </cell>
          <cell r="E200">
            <v>1.99</v>
          </cell>
          <cell r="F200">
            <v>2.59</v>
          </cell>
        </row>
        <row r="201">
          <cell r="B201" t="str">
            <v>C2949</v>
          </cell>
          <cell r="C201" t="str">
            <v>SINALIZAÇÃO DE TRÂNSITO NOTURNA</v>
          </cell>
          <cell r="D201" t="str">
            <v>M</v>
          </cell>
          <cell r="E201">
            <v>1.07</v>
          </cell>
          <cell r="F201">
            <v>1.39</v>
          </cell>
        </row>
        <row r="202">
          <cell r="B202" t="str">
            <v>C2950</v>
          </cell>
          <cell r="C202" t="str">
            <v>SINALIZAÇÃO EM TAPUME COM INDICATIVO DE FLUXO</v>
          </cell>
          <cell r="D202" t="str">
            <v>M2</v>
          </cell>
          <cell r="E202">
            <v>3.08</v>
          </cell>
          <cell r="F202">
            <v>4</v>
          </cell>
        </row>
        <row r="203">
          <cell r="B203" t="str">
            <v>C2978</v>
          </cell>
          <cell r="C203" t="str">
            <v>SINALIZAÇÃO EM TAPUME DE PROTEÇÃO COM CHAPAS COMPENSADAS E= 12mm</v>
          </cell>
          <cell r="D203" t="str">
            <v>M</v>
          </cell>
          <cell r="E203">
            <v>1.76</v>
          </cell>
          <cell r="F203">
            <v>2.29</v>
          </cell>
        </row>
        <row r="204">
          <cell r="C204" t="str">
            <v>MOVIMENTO DE TERRA</v>
          </cell>
          <cell r="F204">
            <v>0</v>
          </cell>
        </row>
        <row r="205">
          <cell r="C205" t="str">
            <v>ESCAVAÇÕES EM CAMPO ABERTO</v>
          </cell>
          <cell r="F205">
            <v>0</v>
          </cell>
        </row>
        <row r="206">
          <cell r="B206" t="str">
            <v>C2779</v>
          </cell>
          <cell r="C206" t="str">
            <v>ESCAVAÇÃO EM S.Q.N SATURADO, PROF.2.0 a 12.0m (POÇO AMAZONAS)</v>
          </cell>
          <cell r="D206" t="str">
            <v>M3</v>
          </cell>
          <cell r="E206">
            <v>52.72</v>
          </cell>
          <cell r="F206">
            <v>68.54</v>
          </cell>
        </row>
        <row r="207">
          <cell r="B207" t="str">
            <v>C1263</v>
          </cell>
          <cell r="C207" t="str">
            <v>ESCAVAÇÃO MANUAL CAMPO ABERTO EM ROCHA C/EXPLOS.PERF.MAN. ATÉ 2M</v>
          </cell>
          <cell r="D207" t="str">
            <v>M3</v>
          </cell>
          <cell r="E207">
            <v>101.76</v>
          </cell>
          <cell r="F207">
            <v>132.29</v>
          </cell>
        </row>
        <row r="208">
          <cell r="B208" t="str">
            <v>C1260</v>
          </cell>
          <cell r="C208" t="str">
            <v>ESCAVAÇÃO MANUAL CAMPO ABERTO EM ROCHA C/EXPLOS.PERF.MAN. - 2,01 A 4,00M</v>
          </cell>
          <cell r="D208" t="str">
            <v>M3</v>
          </cell>
          <cell r="E208">
            <v>108.05</v>
          </cell>
          <cell r="F208">
            <v>140.47</v>
          </cell>
        </row>
        <row r="209">
          <cell r="B209" t="str">
            <v>C1261</v>
          </cell>
          <cell r="C209" t="str">
            <v>ESCAVAÇÃO MANUAL CAMPO ABERTO EM ROCHA C/EXPLOS.PERF.MAN. - 4,01 A 6,00M</v>
          </cell>
          <cell r="D209" t="str">
            <v>M3</v>
          </cell>
          <cell r="E209">
            <v>114.34</v>
          </cell>
          <cell r="F209">
            <v>148.64</v>
          </cell>
        </row>
        <row r="210">
          <cell r="B210" t="str">
            <v>C1262</v>
          </cell>
          <cell r="C210" t="str">
            <v>ESCAVAÇÃO MANUAL CAMPO ABERTO EM ROCHA C/EXPLOS.PERF.MAN. - 6,01 A 8,00M</v>
          </cell>
          <cell r="D210" t="str">
            <v>M3</v>
          </cell>
          <cell r="E210">
            <v>120.62</v>
          </cell>
          <cell r="F210">
            <v>156.81</v>
          </cell>
        </row>
        <row r="211">
          <cell r="B211" t="str">
            <v>C1266</v>
          </cell>
          <cell r="C211" t="str">
            <v>ESCAVAÇÃO MANUAL CAMPO ABERTO EM ROCHA C/EXPLOS.PERF.MEC. ATÉ 2M</v>
          </cell>
          <cell r="D211" t="str">
            <v>M3</v>
          </cell>
          <cell r="E211">
            <v>81.32</v>
          </cell>
          <cell r="F211">
            <v>105.72</v>
          </cell>
        </row>
        <row r="212">
          <cell r="B212" t="str">
            <v>C1264</v>
          </cell>
          <cell r="C212" t="str">
            <v>ESCAVAÇÃO MANUAL CAMPO ABERTO EM ROCHA C/EXPLOS.PERF.MEC. - 2,01 A 4,00M</v>
          </cell>
          <cell r="D212" t="str">
            <v>M3</v>
          </cell>
          <cell r="E212">
            <v>87.9</v>
          </cell>
          <cell r="F212">
            <v>114.27</v>
          </cell>
        </row>
        <row r="213">
          <cell r="B213" t="str">
            <v>C1265</v>
          </cell>
          <cell r="C213" t="str">
            <v>ESCAVAÇÃO MANUAL CAMPO ABERTO EM ROCHA C/EXPLOS.PERF.MEC. - 4,01 A 6,00M</v>
          </cell>
          <cell r="D213" t="str">
            <v>M3</v>
          </cell>
          <cell r="E213">
            <v>94.48</v>
          </cell>
          <cell r="F213">
            <v>122.82</v>
          </cell>
        </row>
        <row r="214">
          <cell r="B214" t="str">
            <v>C1254</v>
          </cell>
          <cell r="C214" t="str">
            <v>ESCAVAÇÃO MANUAL CAMPO ABERTO EM ROCHA C/EXPLOS.PERF.MEC. - 6,01 A 8,00M</v>
          </cell>
          <cell r="D214" t="str">
            <v>M3</v>
          </cell>
          <cell r="E214">
            <v>101.07</v>
          </cell>
          <cell r="F214">
            <v>131.39</v>
          </cell>
        </row>
        <row r="215">
          <cell r="B215" t="str">
            <v>C1256</v>
          </cell>
          <cell r="C215" t="str">
            <v>ESCAVAÇÃO MANUAL CAMPO ABERTO EM TERRA ATÉ 2M</v>
          </cell>
          <cell r="D215" t="str">
            <v>M3</v>
          </cell>
          <cell r="E215">
            <v>13.65</v>
          </cell>
          <cell r="F215">
            <v>17.75</v>
          </cell>
        </row>
        <row r="216">
          <cell r="B216" t="str">
            <v>C1257</v>
          </cell>
          <cell r="C216" t="str">
            <v>ESCAVAÇÃO MANUAL CAMPO ABERTO EM TERRA, DE 2,01 A 4,00M</v>
          </cell>
          <cell r="D216" t="str">
            <v>M3</v>
          </cell>
          <cell r="E216">
            <v>16.25</v>
          </cell>
          <cell r="F216">
            <v>21.13</v>
          </cell>
        </row>
        <row r="217">
          <cell r="B217" t="str">
            <v>C1258</v>
          </cell>
          <cell r="C217" t="str">
            <v>ESCAVAÇÃO MANUAL CAMPO ABERTO EM TERRA, DE 4,00 A 6,00M</v>
          </cell>
          <cell r="D217" t="str">
            <v>M3</v>
          </cell>
          <cell r="E217">
            <v>18.86</v>
          </cell>
          <cell r="F217">
            <v>24.52</v>
          </cell>
        </row>
        <row r="218">
          <cell r="B218" t="str">
            <v>C1259</v>
          </cell>
          <cell r="C218" t="str">
            <v>ESCAVAÇÃO MANUAL CAMPO ABERTO EM TERRA, DE 6,00 A 8,00M</v>
          </cell>
          <cell r="D218" t="str">
            <v>M3</v>
          </cell>
          <cell r="E218">
            <v>21.75</v>
          </cell>
          <cell r="F218">
            <v>28.28</v>
          </cell>
        </row>
        <row r="219">
          <cell r="B219" t="str">
            <v>C1267</v>
          </cell>
          <cell r="C219" t="str">
            <v>ESCAVAÇÃO MECAN. CAMPO ABERTO EM TERRA EXCETO ROCHA ATÉ 2M</v>
          </cell>
          <cell r="D219" t="str">
            <v>M3</v>
          </cell>
          <cell r="E219">
            <v>1.7</v>
          </cell>
          <cell r="F219">
            <v>2.21</v>
          </cell>
        </row>
        <row r="220">
          <cell r="B220" t="str">
            <v>C1268</v>
          </cell>
          <cell r="C220" t="str">
            <v>ESCAVAÇÃO MECAN. CAMPO ABERTO EM TERRA EXCETO ROCHA ATÉ 4M</v>
          </cell>
          <cell r="D220" t="str">
            <v>M3</v>
          </cell>
          <cell r="E220">
            <v>1.95</v>
          </cell>
          <cell r="F220">
            <v>2.54</v>
          </cell>
        </row>
        <row r="221">
          <cell r="B221" t="str">
            <v>C1269</v>
          </cell>
          <cell r="C221" t="str">
            <v>ESCAVAÇÃO MECAN. CAMPO ABERTO EM TERRA EXCETO ROCHA ATÉ 6M</v>
          </cell>
          <cell r="D221" t="str">
            <v>M3</v>
          </cell>
          <cell r="E221">
            <v>2.39</v>
          </cell>
          <cell r="F221">
            <v>3.11</v>
          </cell>
        </row>
        <row r="222">
          <cell r="B222" t="str">
            <v>C1270</v>
          </cell>
          <cell r="C222" t="str">
            <v>ESCAVAÇÃO MECAN. CAMPO ABERTO EM TERRA EXCETO ROCHA ATÉ 8M</v>
          </cell>
          <cell r="D222" t="str">
            <v>M3</v>
          </cell>
          <cell r="E222">
            <v>2.83</v>
          </cell>
          <cell r="F222">
            <v>3.68</v>
          </cell>
        </row>
        <row r="223">
          <cell r="C223" t="str">
            <v>ESCAVAÇÃO E CARGA DE MATERIAL </v>
          </cell>
          <cell r="F223">
            <v>0</v>
          </cell>
        </row>
        <row r="224">
          <cell r="B224" t="str">
            <v>C3208</v>
          </cell>
          <cell r="C224" t="str">
            <v>ESCAVAÇÃO E CARGA DE MATERIAL 1-CAT.</v>
          </cell>
          <cell r="D224" t="str">
            <v>M3</v>
          </cell>
          <cell r="E224">
            <v>3.47</v>
          </cell>
          <cell r="F224">
            <v>4.51</v>
          </cell>
        </row>
        <row r="225">
          <cell r="B225" t="str">
            <v>C3209</v>
          </cell>
          <cell r="C225" t="str">
            <v>ESCAVAÇÃO E CARGA DE MATERIAL 2-CAT.</v>
          </cell>
          <cell r="D225" t="str">
            <v>M3</v>
          </cell>
          <cell r="E225">
            <v>4.7</v>
          </cell>
          <cell r="F225">
            <v>6.11</v>
          </cell>
        </row>
        <row r="226">
          <cell r="B226" t="str">
            <v>C3210</v>
          </cell>
          <cell r="C226" t="str">
            <v>ESCAVAÇÃO E CARGA DE MATERIAL 3-CAT.</v>
          </cell>
          <cell r="D226" t="str">
            <v>M3</v>
          </cell>
          <cell r="E226">
            <v>20.93</v>
          </cell>
          <cell r="F226">
            <v>27.21</v>
          </cell>
        </row>
        <row r="227">
          <cell r="B227" t="str">
            <v>C3212</v>
          </cell>
          <cell r="C227" t="str">
            <v>ESCAVAÇÃO E CARGA DE SOLO MOLE</v>
          </cell>
          <cell r="D227" t="str">
            <v>M3</v>
          </cell>
          <cell r="E227">
            <v>7.06</v>
          </cell>
          <cell r="F227">
            <v>9.18</v>
          </cell>
        </row>
        <row r="228">
          <cell r="B228" t="str">
            <v>C2797</v>
          </cell>
          <cell r="C228" t="str">
            <v>ESCAVAÇÃO SUBMERSA (DRAGAGEM)</v>
          </cell>
          <cell r="D228" t="str">
            <v>M3</v>
          </cell>
          <cell r="E228">
            <v>27.15</v>
          </cell>
          <cell r="F228">
            <v>35.3</v>
          </cell>
        </row>
        <row r="229">
          <cell r="C229" t="str">
            <v>CARGA,TRANSPORTE E DESCARGA DE MATERIAL</v>
          </cell>
          <cell r="F229">
            <v>0</v>
          </cell>
        </row>
        <row r="230">
          <cell r="B230" t="str">
            <v>C0702</v>
          </cell>
          <cell r="C230" t="str">
            <v>CARGA MANUAL DE ENTULHO EM CAMINHÃO BASCULANTE</v>
          </cell>
          <cell r="D230" t="str">
            <v>M3</v>
          </cell>
          <cell r="E230">
            <v>7.76</v>
          </cell>
          <cell r="F230">
            <v>10.09</v>
          </cell>
        </row>
        <row r="231">
          <cell r="B231" t="str">
            <v>C0706</v>
          </cell>
          <cell r="C231" t="str">
            <v>CARGA MANUAL DE ROCHA EM CAMINHÃO BASCULANTE</v>
          </cell>
          <cell r="D231" t="str">
            <v>M3</v>
          </cell>
          <cell r="E231">
            <v>8.08</v>
          </cell>
          <cell r="F231">
            <v>10.5</v>
          </cell>
        </row>
        <row r="232">
          <cell r="B232" t="str">
            <v>C0707</v>
          </cell>
          <cell r="C232" t="str">
            <v>CARGA MANUAL DE TERRA EM CAMINHÃO BASCULANTE</v>
          </cell>
          <cell r="D232" t="str">
            <v>M3</v>
          </cell>
          <cell r="E232">
            <v>6.46</v>
          </cell>
          <cell r="F232">
            <v>8.4</v>
          </cell>
        </row>
        <row r="233">
          <cell r="B233" t="str">
            <v>C0708</v>
          </cell>
          <cell r="C233" t="str">
            <v>CARGA MECANIZADA DE ENTULHO EM CAMINHÃO BASCULANTE</v>
          </cell>
          <cell r="D233" t="str">
            <v>M3</v>
          </cell>
          <cell r="E233">
            <v>1.92</v>
          </cell>
          <cell r="F233">
            <v>2.5</v>
          </cell>
        </row>
        <row r="234">
          <cell r="B234" t="str">
            <v>C0709</v>
          </cell>
          <cell r="C234" t="str">
            <v>CARGA MECANIZADA DE ROCHA EM CAMINHÃO BASCULANTE</v>
          </cell>
          <cell r="D234" t="str">
            <v>M3</v>
          </cell>
          <cell r="E234">
            <v>2.06</v>
          </cell>
          <cell r="F234">
            <v>2.68</v>
          </cell>
        </row>
        <row r="235">
          <cell r="B235" t="str">
            <v>C0710</v>
          </cell>
          <cell r="C235" t="str">
            <v>CARGA MECANIZADA DE TERRA EM CAMINHÃO BASCULANTE</v>
          </cell>
          <cell r="D235" t="str">
            <v>M3</v>
          </cell>
          <cell r="E235">
            <v>1.81</v>
          </cell>
          <cell r="F235">
            <v>2.35</v>
          </cell>
        </row>
        <row r="236">
          <cell r="B236" t="str">
            <v>C2987</v>
          </cell>
          <cell r="C236" t="str">
            <v>COMPLEMENTAÇÃO DE TRANSPORTE EM CAMINHÃO BASCULANTE</v>
          </cell>
          <cell r="D236" t="str">
            <v>M3xKM</v>
          </cell>
          <cell r="E236">
            <v>0.57</v>
          </cell>
          <cell r="F236">
            <v>0.74</v>
          </cell>
        </row>
        <row r="237">
          <cell r="B237" t="str">
            <v>C2529</v>
          </cell>
          <cell r="C237" t="str">
            <v>TRANSPORTE DE MATERIAL, EXCETO ROCHA EM CAMINHÃO ATÉ 0.5 KM</v>
          </cell>
          <cell r="D237" t="str">
            <v>M3</v>
          </cell>
          <cell r="E237">
            <v>2.37</v>
          </cell>
          <cell r="F237">
            <v>3.08</v>
          </cell>
        </row>
        <row r="238">
          <cell r="B238" t="str">
            <v>C2531</v>
          </cell>
          <cell r="C238" t="str">
            <v>TRANSPORTE DE MATERIAL, EXCETO ROCHA EM CAMINHÃO ATÉ 1KM</v>
          </cell>
          <cell r="D238" t="str">
            <v>M3</v>
          </cell>
          <cell r="E238">
            <v>2.64</v>
          </cell>
          <cell r="F238">
            <v>3.43</v>
          </cell>
        </row>
        <row r="239">
          <cell r="B239" t="str">
            <v>C2533</v>
          </cell>
          <cell r="C239" t="str">
            <v>TRANSPORTE DE MATERIAL, EXCETO ROCHA EM CAMINHÃO ATÉ 5 KM</v>
          </cell>
          <cell r="D239" t="str">
            <v>M3</v>
          </cell>
          <cell r="E239">
            <v>13.19</v>
          </cell>
          <cell r="F239">
            <v>17.15</v>
          </cell>
        </row>
        <row r="240">
          <cell r="B240" t="str">
            <v>C2530</v>
          </cell>
          <cell r="C240" t="str">
            <v>TRANSPORTE DE MATERIAL, EXCETO ROCHA EM CAMINHÃO ATÉ 10KM</v>
          </cell>
          <cell r="D240" t="str">
            <v>M3</v>
          </cell>
          <cell r="E240">
            <v>15.83</v>
          </cell>
          <cell r="F240">
            <v>20.58</v>
          </cell>
        </row>
        <row r="241">
          <cell r="B241" t="str">
            <v>C2532</v>
          </cell>
          <cell r="C241" t="str">
            <v>TRANSPORTE DE MATERIAL, EXCETO ROCHA EM CAMINHÃO ATÉ 20KM</v>
          </cell>
          <cell r="D241" t="str">
            <v>M3</v>
          </cell>
          <cell r="E241">
            <v>23.74</v>
          </cell>
          <cell r="F241">
            <v>30.86</v>
          </cell>
        </row>
        <row r="242">
          <cell r="B242" t="str">
            <v>C2536</v>
          </cell>
          <cell r="C242" t="str">
            <v>TRANSPORTE HORIZONTAL ATÉ 30M DE MATERIAIS À GRANEL</v>
          </cell>
          <cell r="D242" t="str">
            <v>M3</v>
          </cell>
          <cell r="E242">
            <v>11.65</v>
          </cell>
          <cell r="F242">
            <v>15.15</v>
          </cell>
        </row>
        <row r="243">
          <cell r="B243" t="str">
            <v>C2537</v>
          </cell>
          <cell r="C243" t="str">
            <v>TRANSPORTE HORIZONTAL DE 30,00 ATÉ 60,00M DE MATERIAIS À GRANEL</v>
          </cell>
          <cell r="D243" t="str">
            <v>M3</v>
          </cell>
          <cell r="E243">
            <v>14.44</v>
          </cell>
          <cell r="F243">
            <v>18.77</v>
          </cell>
        </row>
        <row r="244">
          <cell r="B244" t="str">
            <v>C2535</v>
          </cell>
          <cell r="C244" t="str">
            <v>TRANSPORTE HORIZONTAL DE 60,01 ATÉ 100,00M DE MATERIAIS À GRANEL</v>
          </cell>
          <cell r="D244" t="str">
            <v>M3</v>
          </cell>
          <cell r="E244">
            <v>19.1</v>
          </cell>
          <cell r="F244">
            <v>24.83</v>
          </cell>
        </row>
        <row r="245">
          <cell r="B245" t="str">
            <v>C2538</v>
          </cell>
          <cell r="C245" t="str">
            <v>TRANSPORTE VERTICAL DE MATERIAIS À GRANEL P/ A 1A LAJE</v>
          </cell>
          <cell r="D245" t="str">
            <v>M3</v>
          </cell>
          <cell r="E245">
            <v>8.39</v>
          </cell>
          <cell r="F245">
            <v>10.91</v>
          </cell>
        </row>
        <row r="246">
          <cell r="B246" t="str">
            <v>C2539</v>
          </cell>
          <cell r="C246" t="str">
            <v>TRANSPORTE VERTICAL DE MATERIAIS A GRANEL P/ A 2A LAJE</v>
          </cell>
          <cell r="D246" t="str">
            <v>M3</v>
          </cell>
          <cell r="E246">
            <v>20.03</v>
          </cell>
          <cell r="F246">
            <v>26.04</v>
          </cell>
        </row>
        <row r="247">
          <cell r="C247" t="str">
            <v>ESCAVAÇÃO, CARGA, TRANSPORTE E DESCARGA DE MATERIAL</v>
          </cell>
          <cell r="F247">
            <v>0</v>
          </cell>
        </row>
        <row r="248">
          <cell r="B248" t="str">
            <v>C3131</v>
          </cell>
          <cell r="C248" t="str">
            <v>ARRASAMENTO ATERRO (ESCALONAMENTO) DMT ATÉ 50M</v>
          </cell>
          <cell r="D248" t="str">
            <v>M3</v>
          </cell>
          <cell r="E248">
            <v>3.6</v>
          </cell>
          <cell r="F248">
            <v>4.68</v>
          </cell>
        </row>
        <row r="249">
          <cell r="B249" t="str">
            <v>C3182</v>
          </cell>
          <cell r="C249" t="str">
            <v>ESCAVAÇÃO CARGA TRANSP. 1-CAT ATÉ 200M</v>
          </cell>
          <cell r="D249" t="str">
            <v>M3</v>
          </cell>
          <cell r="E249">
            <v>5.05</v>
          </cell>
          <cell r="F249">
            <v>6.57</v>
          </cell>
        </row>
        <row r="250">
          <cell r="B250" t="str">
            <v>C3178</v>
          </cell>
          <cell r="C250" t="str">
            <v>ESCAVAÇÃO CARGA TRANSP. 1-CAT 201 A 400M</v>
          </cell>
          <cell r="D250" t="str">
            <v>M3</v>
          </cell>
          <cell r="E250">
            <v>5.51</v>
          </cell>
          <cell r="F250">
            <v>7.16</v>
          </cell>
        </row>
        <row r="251">
          <cell r="B251" t="str">
            <v>C3180</v>
          </cell>
          <cell r="C251" t="str">
            <v>ESCAVAÇÃO CARGA TRANSP. 1-CAT 401 A 600M</v>
          </cell>
          <cell r="D251" t="str">
            <v>M3</v>
          </cell>
          <cell r="E251">
            <v>5.84</v>
          </cell>
          <cell r="F251">
            <v>7.59</v>
          </cell>
        </row>
        <row r="252">
          <cell r="B252" t="str">
            <v>C3169</v>
          </cell>
          <cell r="C252" t="str">
            <v>ESCAVACAO CARGA TRANSP. 1-CAT 601 A 800M</v>
          </cell>
          <cell r="D252" t="str">
            <v>M3</v>
          </cell>
          <cell r="E252">
            <v>6.35</v>
          </cell>
          <cell r="F252">
            <v>8.26</v>
          </cell>
        </row>
        <row r="253">
          <cell r="B253" t="str">
            <v>C3181</v>
          </cell>
          <cell r="C253" t="str">
            <v>ESCAVAÇÃO CARGA TRANSP. 1-CAT 801 A 1000M</v>
          </cell>
          <cell r="D253" t="str">
            <v>M3</v>
          </cell>
          <cell r="E253">
            <v>6.71</v>
          </cell>
          <cell r="F253">
            <v>8.72</v>
          </cell>
        </row>
        <row r="254">
          <cell r="B254" t="str">
            <v>C3175</v>
          </cell>
          <cell r="C254" t="str">
            <v>ESCAVAÇÃO CARGA TRANSP. 1-CAT 1001 A 1200M</v>
          </cell>
          <cell r="D254" t="str">
            <v>M3</v>
          </cell>
          <cell r="E254">
            <v>6.85</v>
          </cell>
          <cell r="F254">
            <v>8.91</v>
          </cell>
        </row>
        <row r="255">
          <cell r="B255" t="str">
            <v>C3165</v>
          </cell>
          <cell r="C255" t="str">
            <v>ESCAVACÃO CARGA TRANSP. 1-CAT 1201 A 1400M</v>
          </cell>
          <cell r="D255" t="str">
            <v>M3</v>
          </cell>
          <cell r="E255">
            <v>7.36</v>
          </cell>
          <cell r="F255">
            <v>9.57</v>
          </cell>
        </row>
        <row r="256">
          <cell r="B256" t="str">
            <v>C3176</v>
          </cell>
          <cell r="C256" t="str">
            <v>ESCAVAÇÃO CARGA TRANSP. 1-CAT 1401 A 1600M</v>
          </cell>
          <cell r="D256" t="str">
            <v>M3</v>
          </cell>
          <cell r="E256">
            <v>7.67</v>
          </cell>
          <cell r="F256">
            <v>9.97</v>
          </cell>
        </row>
        <row r="257">
          <cell r="B257" t="str">
            <v>C3177</v>
          </cell>
          <cell r="C257" t="str">
            <v>ESCAVAÇÃO CARGA TRANSP. 1-CAT 1601 A 1800M</v>
          </cell>
          <cell r="D257" t="str">
            <v>M3</v>
          </cell>
          <cell r="E257">
            <v>8.13</v>
          </cell>
          <cell r="F257">
            <v>10.57</v>
          </cell>
        </row>
        <row r="258">
          <cell r="B258" t="str">
            <v>C3166</v>
          </cell>
          <cell r="C258" t="str">
            <v>ESCAVAÇÃO CARGA TRANSP. 1-CAT 1801 A 2000M</v>
          </cell>
          <cell r="D258" t="str">
            <v>M3</v>
          </cell>
          <cell r="E258">
            <v>8.46</v>
          </cell>
          <cell r="F258">
            <v>11</v>
          </cell>
        </row>
        <row r="259">
          <cell r="B259" t="str">
            <v>C3167</v>
          </cell>
          <cell r="C259" t="str">
            <v>ESCAVAÇÃO CARGA TRANSP. 1-CAT 2001 A 3000M</v>
          </cell>
          <cell r="D259" t="str">
            <v>M3</v>
          </cell>
          <cell r="E259">
            <v>8.71</v>
          </cell>
          <cell r="F259">
            <v>11.32</v>
          </cell>
        </row>
        <row r="260">
          <cell r="B260" t="str">
            <v>C3168</v>
          </cell>
          <cell r="C260" t="str">
            <v>ESCAVAÇÃO CARGA TRANSP. 1-CAT 3001 A 4000M</v>
          </cell>
          <cell r="D260" t="str">
            <v>M3</v>
          </cell>
          <cell r="E260">
            <v>9.91</v>
          </cell>
          <cell r="F260">
            <v>12.88</v>
          </cell>
        </row>
        <row r="261">
          <cell r="B261" t="str">
            <v>C3179</v>
          </cell>
          <cell r="C261" t="str">
            <v>ESCAVAÇÃO CARGA TRANSP. 1-CAT 4001 A 5000M</v>
          </cell>
          <cell r="D261" t="str">
            <v>M3</v>
          </cell>
          <cell r="E261">
            <v>11.02</v>
          </cell>
          <cell r="F261">
            <v>14.33</v>
          </cell>
        </row>
        <row r="262">
          <cell r="B262" t="str">
            <v>C3192</v>
          </cell>
          <cell r="C262" t="str">
            <v>ESCAVAÇÃO CARGA TRANSP. 2-CAT ATÉ 200M</v>
          </cell>
          <cell r="D262" t="str">
            <v>M3</v>
          </cell>
          <cell r="E262">
            <v>6.61</v>
          </cell>
          <cell r="F262">
            <v>8.59</v>
          </cell>
        </row>
        <row r="263">
          <cell r="B263" t="str">
            <v>C3187</v>
          </cell>
          <cell r="C263" t="str">
            <v>ESCAVAÇÃO CARGA TRANSP. 2-CAT 201 A 400M</v>
          </cell>
          <cell r="D263" t="str">
            <v>M3</v>
          </cell>
          <cell r="E263">
            <v>6.91</v>
          </cell>
          <cell r="F263">
            <v>8.98</v>
          </cell>
        </row>
        <row r="264">
          <cell r="B264" t="str">
            <v>C3189</v>
          </cell>
          <cell r="C264" t="str">
            <v>ESCAVAÇÃO CARGA TRANSP. 2-CAT 401 A 600M</v>
          </cell>
          <cell r="D264" t="str">
            <v>M3</v>
          </cell>
          <cell r="E264">
            <v>7.57</v>
          </cell>
          <cell r="F264">
            <v>9.84</v>
          </cell>
        </row>
        <row r="265">
          <cell r="B265" t="str">
            <v>C3190</v>
          </cell>
          <cell r="C265" t="str">
            <v>ESCAVAÇÃO CARGA TRANSP. 2-CAT 601 A 800M</v>
          </cell>
          <cell r="D265" t="str">
            <v>M3</v>
          </cell>
          <cell r="E265">
            <v>7.92</v>
          </cell>
          <cell r="F265">
            <v>10.3</v>
          </cell>
        </row>
        <row r="266">
          <cell r="B266" t="str">
            <v>C3191</v>
          </cell>
          <cell r="C266" t="str">
            <v>ESCAVAÇÃO CARGA TRANSP. 2-CAT 801 A 1000M</v>
          </cell>
          <cell r="D266" t="str">
            <v>M3</v>
          </cell>
          <cell r="E266">
            <v>8.3</v>
          </cell>
          <cell r="F266">
            <v>10.79</v>
          </cell>
        </row>
        <row r="267">
          <cell r="B267" t="str">
            <v>C3170</v>
          </cell>
          <cell r="C267" t="str">
            <v>ESCAVAÇÃO CARGA TRANSP. 2-CAT 1001 A 1200M</v>
          </cell>
          <cell r="D267" t="str">
            <v>M3</v>
          </cell>
          <cell r="E267">
            <v>8.76</v>
          </cell>
          <cell r="F267">
            <v>11.39</v>
          </cell>
        </row>
        <row r="268">
          <cell r="B268" t="str">
            <v>C3183</v>
          </cell>
          <cell r="C268" t="str">
            <v>ESCAVAÇÃO CARGA TRANSP. 2-CAT 1201 A 1400M</v>
          </cell>
          <cell r="D268" t="str">
            <v>M3</v>
          </cell>
          <cell r="E268">
            <v>9.11</v>
          </cell>
          <cell r="F268">
            <v>11.84</v>
          </cell>
        </row>
        <row r="269">
          <cell r="B269" t="str">
            <v>C3184</v>
          </cell>
          <cell r="C269" t="str">
            <v>ESCAVAÇÃO CARGA TRANSP. 2-CAT 1401 A 1600M</v>
          </cell>
          <cell r="D269" t="str">
            <v>M3</v>
          </cell>
          <cell r="E269">
            <v>9.46</v>
          </cell>
          <cell r="F269">
            <v>12.3</v>
          </cell>
        </row>
        <row r="270">
          <cell r="B270" t="str">
            <v>C3185</v>
          </cell>
          <cell r="C270" t="str">
            <v>ESCAVAÇÃO CARGA TRANSP. 2-CAT 1601 A 1800M</v>
          </cell>
          <cell r="D270" t="str">
            <v>M3</v>
          </cell>
          <cell r="E270">
            <v>10.06</v>
          </cell>
          <cell r="F270">
            <v>13.08</v>
          </cell>
        </row>
        <row r="271">
          <cell r="B271" t="str">
            <v>C3186</v>
          </cell>
          <cell r="C271" t="str">
            <v>ESCAVAÇÃO CARGA TRANSP. 2-CAT 1801 A 2000M</v>
          </cell>
          <cell r="D271" t="str">
            <v>M3</v>
          </cell>
          <cell r="E271">
            <v>10.4</v>
          </cell>
          <cell r="F271">
            <v>13.52</v>
          </cell>
        </row>
        <row r="272">
          <cell r="B272" t="str">
            <v>C3171</v>
          </cell>
          <cell r="C272" t="str">
            <v>ESCAVAÇÃO CARGA TRANSP. 2-CAT 2001 A 3000M</v>
          </cell>
          <cell r="D272" t="str">
            <v>M3</v>
          </cell>
          <cell r="E272">
            <v>10.69</v>
          </cell>
          <cell r="F272">
            <v>13.9</v>
          </cell>
        </row>
        <row r="273">
          <cell r="B273" t="str">
            <v>C3188</v>
          </cell>
          <cell r="C273" t="str">
            <v>ESCAVAÇÃO CARGA TRANSP. 2-CAT 3001 A 4000M</v>
          </cell>
          <cell r="D273" t="str">
            <v>M3</v>
          </cell>
          <cell r="E273">
            <v>11.89</v>
          </cell>
          <cell r="F273">
            <v>15.46</v>
          </cell>
        </row>
        <row r="274">
          <cell r="B274" t="str">
            <v>C3172</v>
          </cell>
          <cell r="C274" t="str">
            <v>ESCAVAÇÃO CARGA TRANSP. 2-CAT 4001 A 5000M</v>
          </cell>
          <cell r="D274" t="str">
            <v>M3</v>
          </cell>
          <cell r="E274">
            <v>13.23</v>
          </cell>
          <cell r="F274">
            <v>17.2</v>
          </cell>
        </row>
        <row r="275">
          <cell r="B275" t="str">
            <v>C3205</v>
          </cell>
          <cell r="C275" t="str">
            <v>ESCAVAÇÃO CARGA TRANSP. 3-CAT ATÉ 50M</v>
          </cell>
          <cell r="D275" t="str">
            <v>M3</v>
          </cell>
          <cell r="E275">
            <v>21.11</v>
          </cell>
          <cell r="F275">
            <v>27.44</v>
          </cell>
        </row>
        <row r="276">
          <cell r="B276" t="str">
            <v>C3202</v>
          </cell>
          <cell r="C276" t="str">
            <v>ESCAVAÇÃO CARGA TRANSP. 3-CAT 51 A 100M</v>
          </cell>
          <cell r="D276" t="str">
            <v>M3</v>
          </cell>
          <cell r="E276">
            <v>23.72</v>
          </cell>
          <cell r="F276">
            <v>30.84</v>
          </cell>
        </row>
        <row r="277">
          <cell r="B277" t="str">
            <v>C3194</v>
          </cell>
          <cell r="C277" t="str">
            <v>ESCAVAÇÃO CARGA TRANSP. 3-CAT 101 A 200M</v>
          </cell>
          <cell r="D277" t="str">
            <v>M3</v>
          </cell>
          <cell r="E277">
            <v>23.84</v>
          </cell>
          <cell r="F277">
            <v>30.99</v>
          </cell>
        </row>
        <row r="278">
          <cell r="B278" t="str">
            <v>C3200</v>
          </cell>
          <cell r="C278" t="str">
            <v>ESCAVAÇÃO CARGA TRANSP. 3-CAT 201 A 400M</v>
          </cell>
          <cell r="D278" t="str">
            <v>M3</v>
          </cell>
          <cell r="E278">
            <v>24.2</v>
          </cell>
          <cell r="F278">
            <v>31.46</v>
          </cell>
        </row>
        <row r="279">
          <cell r="B279" t="str">
            <v>C3201</v>
          </cell>
          <cell r="C279" t="str">
            <v>ESCAVAÇÃO CARGA TRANSP. 3-CAT 401 A 600M</v>
          </cell>
          <cell r="D279" t="str">
            <v>M3</v>
          </cell>
          <cell r="E279">
            <v>24.71</v>
          </cell>
          <cell r="F279">
            <v>32.12</v>
          </cell>
        </row>
        <row r="280">
          <cell r="B280" t="str">
            <v>C3203</v>
          </cell>
          <cell r="C280" t="str">
            <v>ESCAVAÇÃO CARGA TRANSP. 3-CAT 601 A 800M</v>
          </cell>
          <cell r="D280" t="str">
            <v>M3</v>
          </cell>
          <cell r="E280">
            <v>25.66</v>
          </cell>
          <cell r="F280">
            <v>33.36</v>
          </cell>
        </row>
        <row r="281">
          <cell r="B281" t="str">
            <v>C3204</v>
          </cell>
          <cell r="C281" t="str">
            <v>ESCAVAÇÃO CARGA TRANSP. 3-CAT 801 A 1000M</v>
          </cell>
          <cell r="D281" t="str">
            <v>M3</v>
          </cell>
          <cell r="E281">
            <v>26.15</v>
          </cell>
          <cell r="F281">
            <v>34</v>
          </cell>
        </row>
        <row r="282">
          <cell r="B282" t="str">
            <v>C3193</v>
          </cell>
          <cell r="C282" t="str">
            <v>ESCAVAÇÃO CARGA TRANSP. 3-CAT 1001 A 1200M</v>
          </cell>
          <cell r="D282" t="str">
            <v>M3</v>
          </cell>
          <cell r="E282">
            <v>26.38</v>
          </cell>
          <cell r="F282">
            <v>34.29</v>
          </cell>
        </row>
        <row r="283">
          <cell r="B283" t="str">
            <v>C3195</v>
          </cell>
          <cell r="C283" t="str">
            <v>ESCAVAÇÃO CARGA TRANSP. 3-CAT 1201 A 1400M</v>
          </cell>
          <cell r="D283" t="str">
            <v>M3</v>
          </cell>
          <cell r="E283">
            <v>27.23</v>
          </cell>
          <cell r="F283">
            <v>35.4</v>
          </cell>
        </row>
        <row r="284">
          <cell r="B284" t="str">
            <v>C3196</v>
          </cell>
          <cell r="C284" t="str">
            <v>ESCAVAÇÃO CARGA TRANSP. 3-CAT 1401 A 1600M</v>
          </cell>
          <cell r="D284" t="str">
            <v>M3</v>
          </cell>
          <cell r="E284">
            <v>27.71</v>
          </cell>
          <cell r="F284">
            <v>36.02</v>
          </cell>
        </row>
        <row r="285">
          <cell r="B285" t="str">
            <v>C3197</v>
          </cell>
          <cell r="C285" t="str">
            <v>ESCAVAÇÃO CARGA TRANSP. 3-CAT 1601 A 1800M</v>
          </cell>
          <cell r="D285" t="str">
            <v>M3</v>
          </cell>
          <cell r="E285">
            <v>28.13</v>
          </cell>
          <cell r="F285">
            <v>36.57</v>
          </cell>
        </row>
        <row r="286">
          <cell r="B286" t="str">
            <v>C3198</v>
          </cell>
          <cell r="C286" t="str">
            <v>ESCAVAÇÃO CARGA TRANSP. 3-CAT 1801 A 2000M</v>
          </cell>
          <cell r="D286" t="str">
            <v>M3</v>
          </cell>
          <cell r="E286">
            <v>28.6</v>
          </cell>
          <cell r="F286">
            <v>37.18</v>
          </cell>
        </row>
        <row r="287">
          <cell r="B287" t="str">
            <v>C3199</v>
          </cell>
          <cell r="C287" t="str">
            <v>ESCAVAÇÃO CARGA TRANSP. 3-CAT 2001 A 3000M</v>
          </cell>
          <cell r="D287" t="str">
            <v>M3</v>
          </cell>
          <cell r="E287">
            <v>29.41</v>
          </cell>
          <cell r="F287">
            <v>38.23</v>
          </cell>
        </row>
        <row r="288">
          <cell r="B288" t="str">
            <v>C3173</v>
          </cell>
          <cell r="C288" t="str">
            <v>ESCAVAÇÃO CARGA TRANSP. 3-CAT 3001 A 4000M</v>
          </cell>
          <cell r="D288" t="str">
            <v>M3</v>
          </cell>
          <cell r="E288">
            <v>31.02</v>
          </cell>
          <cell r="F288">
            <v>40.33</v>
          </cell>
        </row>
        <row r="289">
          <cell r="B289" t="str">
            <v>C3174</v>
          </cell>
          <cell r="C289" t="str">
            <v>ESCAVAÇÃO CARGA TRANSP. 3-CAT 4001 A 5000M</v>
          </cell>
          <cell r="D289" t="str">
            <v>M3</v>
          </cell>
          <cell r="E289">
            <v>32.36</v>
          </cell>
          <cell r="F289">
            <v>42.07</v>
          </cell>
        </row>
        <row r="290">
          <cell r="C290" t="str">
            <v>ESCAVAÇÕES EM VALAS,VALETAS,CANAIS E FUNDAÇÕES</v>
          </cell>
          <cell r="F290">
            <v>0</v>
          </cell>
        </row>
        <row r="291">
          <cell r="B291" t="str">
            <v>C3280</v>
          </cell>
          <cell r="C291" t="str">
            <v>ESCAVAÇÃO DE BASE DE TUBULÃO A AR COMPRIMIDO ATÉ 12M</v>
          </cell>
          <cell r="D291" t="str">
            <v>M3</v>
          </cell>
          <cell r="E291">
            <v>311.54</v>
          </cell>
          <cell r="F291">
            <v>405</v>
          </cell>
        </row>
        <row r="292">
          <cell r="B292" t="str">
            <v>C3281</v>
          </cell>
          <cell r="C292" t="str">
            <v>ESCAVAÇÃO DE BASE DE TUBULÃO A AR COMPRIMIDO DE 12,00 A 18M</v>
          </cell>
          <cell r="D292" t="str">
            <v>M3</v>
          </cell>
          <cell r="E292">
            <v>353.72</v>
          </cell>
          <cell r="F292">
            <v>459.84</v>
          </cell>
        </row>
        <row r="293">
          <cell r="B293" t="str">
            <v>C3282</v>
          </cell>
          <cell r="C293" t="str">
            <v>ESCAVAÇÃO DE BASE DE TUBULÃO A CEU ABERTO</v>
          </cell>
          <cell r="D293" t="str">
            <v>M3</v>
          </cell>
          <cell r="E293">
            <v>201.87</v>
          </cell>
          <cell r="F293">
            <v>262.43</v>
          </cell>
        </row>
        <row r="294">
          <cell r="B294" t="str">
            <v>C2777</v>
          </cell>
          <cell r="C294" t="str">
            <v>ESCAVAÇÃO DE MATERIAL DE 3A. CAT A FOGO</v>
          </cell>
          <cell r="D294" t="str">
            <v>M3</v>
          </cell>
          <cell r="E294">
            <v>65.33</v>
          </cell>
          <cell r="F294">
            <v>84.93</v>
          </cell>
        </row>
        <row r="295">
          <cell r="B295" t="str">
            <v>C2778</v>
          </cell>
          <cell r="C295" t="str">
            <v>ESCAVAÇÃO DE MATERIAL DE 3A. CAT A FRIO</v>
          </cell>
          <cell r="D295" t="str">
            <v>M3</v>
          </cell>
          <cell r="E295">
            <v>333.74</v>
          </cell>
          <cell r="F295">
            <v>433.86</v>
          </cell>
        </row>
        <row r="296">
          <cell r="B296" t="str">
            <v>C3206</v>
          </cell>
          <cell r="C296" t="str">
            <v>ESCAVAÇÃO DE POÇO TUBULÃO A AR COMPRIMIDO C/ DESCIDA DE CAMISA DE CONCRETO ARMADO ATÉ 12m</v>
          </cell>
          <cell r="D296" t="str">
            <v>M3</v>
          </cell>
          <cell r="E296">
            <v>296.1</v>
          </cell>
          <cell r="F296">
            <v>384.93</v>
          </cell>
        </row>
        <row r="297">
          <cell r="B297" t="str">
            <v>C3213</v>
          </cell>
          <cell r="C297" t="str">
            <v>ESCAVAÇÃO DE POÇO TUBULÃO A AR COMPRIMIDO C/DESCIDA DE CAMISA DE CONCRETO ARMADO 12,01 A 18,00M</v>
          </cell>
          <cell r="D297" t="str">
            <v>M3</v>
          </cell>
          <cell r="E297">
            <v>333.97</v>
          </cell>
          <cell r="F297">
            <v>434.16</v>
          </cell>
        </row>
        <row r="298">
          <cell r="B298" t="str">
            <v>C3207</v>
          </cell>
          <cell r="C298" t="str">
            <v>ESCAVAÇÃO DE POÇO TUBULÃO A CEU ABERTO C/ DESCIDA DE CAMISA DE CONCRETO ARMADO</v>
          </cell>
          <cell r="D298" t="str">
            <v>M3</v>
          </cell>
          <cell r="E298">
            <v>157.29</v>
          </cell>
          <cell r="F298">
            <v>204.48</v>
          </cell>
        </row>
        <row r="299">
          <cell r="B299" t="str">
            <v>C3400</v>
          </cell>
          <cell r="C299" t="str">
            <v>ESCAVAÇÃO EM ROCHA BRANDA A FRIO</v>
          </cell>
          <cell r="D299" t="str">
            <v>M3</v>
          </cell>
          <cell r="E299">
            <v>124.48</v>
          </cell>
          <cell r="F299">
            <v>161.82</v>
          </cell>
        </row>
        <row r="300">
          <cell r="B300" t="str">
            <v>C1255</v>
          </cell>
          <cell r="C300" t="str">
            <v>ESCAVAÇÃO MANUAL C/ APIL. FUNDO P/ CAIXA DE INSPEÇÃO EM ALVENARIA</v>
          </cell>
          <cell r="D300" t="str">
            <v>M3</v>
          </cell>
          <cell r="E300">
            <v>21.56</v>
          </cell>
          <cell r="F300">
            <v>28.03</v>
          </cell>
        </row>
        <row r="301">
          <cell r="B301" t="str">
            <v>C2784</v>
          </cell>
          <cell r="C301" t="str">
            <v>ESCAVAÇÃO MANUAL SOLO DE 1A.CAT. PROF. ATÉ 1.50m</v>
          </cell>
          <cell r="D301" t="str">
            <v>M3</v>
          </cell>
          <cell r="E301">
            <v>12.35</v>
          </cell>
          <cell r="F301">
            <v>16.06</v>
          </cell>
        </row>
        <row r="302">
          <cell r="B302" t="str">
            <v>C2781</v>
          </cell>
          <cell r="C302" t="str">
            <v>ESCAVAÇÃO MANUAL SOLO DE 1A CAT. PROF. DE 1.51 a 3.00m</v>
          </cell>
          <cell r="D302" t="str">
            <v>M3</v>
          </cell>
          <cell r="E302">
            <v>16.31</v>
          </cell>
          <cell r="F302">
            <v>21.2</v>
          </cell>
        </row>
        <row r="303">
          <cell r="B303" t="str">
            <v>C2782</v>
          </cell>
          <cell r="C303" t="str">
            <v>ESCAVAÇÃO MANUAL SOLO DE 1A CAT. PROF. DE 3.01 a 4.50m</v>
          </cell>
          <cell r="D303" t="str">
            <v>M3</v>
          </cell>
          <cell r="E303">
            <v>19.1</v>
          </cell>
          <cell r="F303">
            <v>24.83</v>
          </cell>
        </row>
        <row r="304">
          <cell r="B304" t="str">
            <v>C2783</v>
          </cell>
          <cell r="C304" t="str">
            <v>ESCAVAÇÃO MANUAL SOLO DE 1A CAT. PROF. DE 4.51 a 6.00m</v>
          </cell>
          <cell r="D304" t="str">
            <v>M3</v>
          </cell>
          <cell r="E304">
            <v>22.36</v>
          </cell>
          <cell r="F304">
            <v>29.07</v>
          </cell>
        </row>
        <row r="305">
          <cell r="B305" t="str">
            <v>C2785</v>
          </cell>
          <cell r="C305" t="str">
            <v>ESCAVAÇÃO MANUAL SOLO DE 2A CAT. PROF. ATÉ 1.50m</v>
          </cell>
          <cell r="D305" t="str">
            <v>M3</v>
          </cell>
          <cell r="E305">
            <v>16.31</v>
          </cell>
          <cell r="F305">
            <v>21.2</v>
          </cell>
        </row>
        <row r="306">
          <cell r="B306" t="str">
            <v>C2786</v>
          </cell>
          <cell r="C306" t="str">
            <v>ESCAVAÇÃO MANUAL SOLO DE 2A CAT. PROF. DE 1.51 a 3.00m</v>
          </cell>
          <cell r="D306" t="str">
            <v>M3</v>
          </cell>
          <cell r="E306">
            <v>24.64</v>
          </cell>
          <cell r="F306">
            <v>32.03</v>
          </cell>
        </row>
        <row r="307">
          <cell r="B307" t="str">
            <v>C2787</v>
          </cell>
          <cell r="C307" t="str">
            <v>ESCAVAÇÃO MANUAL SOLO DE 2A CAT. PROF. DE 3.01 a 4.50m</v>
          </cell>
          <cell r="D307" t="str">
            <v>M3</v>
          </cell>
          <cell r="E307">
            <v>32.98</v>
          </cell>
          <cell r="F307">
            <v>42.87</v>
          </cell>
        </row>
        <row r="308">
          <cell r="B308" t="str">
            <v>C2788</v>
          </cell>
          <cell r="C308" t="str">
            <v>ESCAVAÇÃO MANUAL SOLO DE 2A CAT. PROF. DE 4.51 a 6.00m</v>
          </cell>
          <cell r="D308" t="str">
            <v>M3</v>
          </cell>
          <cell r="E308">
            <v>41.36</v>
          </cell>
          <cell r="F308">
            <v>53.77</v>
          </cell>
        </row>
        <row r="309">
          <cell r="B309" t="str">
            <v>C2789</v>
          </cell>
          <cell r="C309" t="str">
            <v>ESCAVAÇÃO MECÂNICA SOLO DE 1A CAT. PROF. ATÉ 2.00m</v>
          </cell>
          <cell r="D309" t="str">
            <v>M3</v>
          </cell>
          <cell r="E309">
            <v>4.24</v>
          </cell>
          <cell r="F309">
            <v>5.51</v>
          </cell>
        </row>
        <row r="310">
          <cell r="B310" t="str">
            <v>C2790</v>
          </cell>
          <cell r="C310" t="str">
            <v>ESCAVAÇÃO MECÂNICA SOLO DE 1A CAT. PROF. DE 2.01 a 4.00m</v>
          </cell>
          <cell r="D310" t="str">
            <v>M3</v>
          </cell>
          <cell r="E310">
            <v>5.68</v>
          </cell>
          <cell r="F310">
            <v>7.38</v>
          </cell>
        </row>
        <row r="311">
          <cell r="B311" t="str">
            <v>C2791</v>
          </cell>
          <cell r="C311" t="str">
            <v>ESCAVAÇÃO MECÂNICA SOLO DE 1A CAT. PROF. DE 4.01 a 6.00m</v>
          </cell>
          <cell r="D311" t="str">
            <v>M3</v>
          </cell>
          <cell r="E311">
            <v>9.45</v>
          </cell>
          <cell r="F311">
            <v>12.29</v>
          </cell>
        </row>
        <row r="312">
          <cell r="B312" t="str">
            <v>C2792</v>
          </cell>
          <cell r="C312" t="str">
            <v>ESCAVAÇÃO MECÂNICA SOLO DE 1A CAT. PROF. DE 6.01 a 8.00m</v>
          </cell>
          <cell r="D312" t="str">
            <v>M3</v>
          </cell>
          <cell r="E312">
            <v>24.94</v>
          </cell>
          <cell r="F312">
            <v>32.42</v>
          </cell>
        </row>
        <row r="313">
          <cell r="B313" t="str">
            <v>C2796</v>
          </cell>
          <cell r="C313" t="str">
            <v>ESCAVAÇÃO MECÂNICA SOLO DE 2A.CAT. PROF. ATÉ 2.00m</v>
          </cell>
          <cell r="D313" t="str">
            <v>M3</v>
          </cell>
          <cell r="E313">
            <v>9.69</v>
          </cell>
          <cell r="F313">
            <v>12.6</v>
          </cell>
        </row>
        <row r="314">
          <cell r="B314" t="str">
            <v>C2793</v>
          </cell>
          <cell r="C314" t="str">
            <v>ESCAVAÇÃO MECÂNICA SOLO DE 2A CAT. PROF. DE 2.01 a 4.00m</v>
          </cell>
          <cell r="D314" t="str">
            <v>M3</v>
          </cell>
          <cell r="E314">
            <v>14.56</v>
          </cell>
          <cell r="F314">
            <v>18.93</v>
          </cell>
        </row>
        <row r="315">
          <cell r="B315" t="str">
            <v>C2794</v>
          </cell>
          <cell r="C315" t="str">
            <v>ESCAVAÇÃO MECÂNICA SOLO DE 2A CAT. PROF. DE 4.01 a 6.00m</v>
          </cell>
          <cell r="D315" t="str">
            <v>M3</v>
          </cell>
          <cell r="E315">
            <v>22.02</v>
          </cell>
          <cell r="F315">
            <v>28.63</v>
          </cell>
        </row>
        <row r="316">
          <cell r="B316" t="str">
            <v>C2795</v>
          </cell>
          <cell r="C316" t="str">
            <v>ESCAVAÇÃO MECÂNICA SOLO DE 2A. CAT. PROF. DE 6.01 a 8.00m</v>
          </cell>
          <cell r="D316" t="str">
            <v>M3</v>
          </cell>
          <cell r="E316">
            <v>37.33</v>
          </cell>
          <cell r="F316">
            <v>48.53</v>
          </cell>
        </row>
        <row r="317">
          <cell r="B317" t="str">
            <v>C3474</v>
          </cell>
          <cell r="C317" t="str">
            <v>TRAVESSIA MÉTODO NÃO DESTRUTIVO P/ TUBO ATÉ DN 100 (COMPLETO)</v>
          </cell>
          <cell r="D317" t="str">
            <v>M</v>
          </cell>
          <cell r="E317">
            <v>1497.63</v>
          </cell>
          <cell r="F317">
            <v>1946.92</v>
          </cell>
        </row>
        <row r="318">
          <cell r="B318" t="str">
            <v>C3475</v>
          </cell>
          <cell r="C318" t="str">
            <v>TRAVESSIA MÉTODO NÃO DESTRUTIVO P/ TUBO 100&lt;DN&lt;=200 (COMPLETO)</v>
          </cell>
          <cell r="D318" t="str">
            <v>M</v>
          </cell>
          <cell r="E318">
            <v>1910.99</v>
          </cell>
          <cell r="F318">
            <v>2484.29</v>
          </cell>
        </row>
        <row r="319">
          <cell r="B319" t="str">
            <v>C3476</v>
          </cell>
          <cell r="C319" t="str">
            <v>TRAVESSIA MÉTODO NÃO DESTRUTIVO P/ TUBO 200&lt;DN&lt;=300 (COMPLETO)</v>
          </cell>
          <cell r="D319" t="str">
            <v>M</v>
          </cell>
          <cell r="E319">
            <v>2358.24</v>
          </cell>
          <cell r="F319">
            <v>3065.71</v>
          </cell>
        </row>
        <row r="320">
          <cell r="B320" t="str">
            <v>C4218</v>
          </cell>
          <cell r="C320" t="str">
            <v>TRAVESSIA MÉTODO NÃO DESTRUTIVO P/ TUBO 300&lt;DN&lt;=500 (COMPLETO)</v>
          </cell>
          <cell r="D320" t="str">
            <v>M</v>
          </cell>
          <cell r="E320">
            <v>3594.77</v>
          </cell>
          <cell r="F320">
            <v>4673.2</v>
          </cell>
        </row>
        <row r="321">
          <cell r="C321" t="str">
            <v>ATERRO,REATERRO E COMPACTAÇÃO</v>
          </cell>
          <cell r="F321">
            <v>0</v>
          </cell>
        </row>
        <row r="322">
          <cell r="B322" t="str">
            <v>C0095</v>
          </cell>
          <cell r="C322" t="str">
            <v>APILOAMENTO DE PISO OU FUNDO DE VALAS C/MAÇO DE 30 A 60 KG</v>
          </cell>
          <cell r="D322" t="str">
            <v>M2</v>
          </cell>
          <cell r="E322">
            <v>7.92</v>
          </cell>
          <cell r="F322">
            <v>10.3</v>
          </cell>
        </row>
        <row r="323">
          <cell r="B323" t="str">
            <v>C0328</v>
          </cell>
          <cell r="C323" t="str">
            <v>ATERRO C/COMPACTAÇÃO MECÂNICA E CONTROLE, MAT. DE AQUISIÇÃO</v>
          </cell>
          <cell r="D323" t="str">
            <v>M3</v>
          </cell>
          <cell r="E323">
            <v>30.03</v>
          </cell>
          <cell r="F323">
            <v>39.04</v>
          </cell>
        </row>
        <row r="324">
          <cell r="B324" t="str">
            <v>C0329</v>
          </cell>
          <cell r="C324" t="str">
            <v>ATERRO C/COMPACTAÇÃO MECÂNICA E CONTROLE, MAT. PRODUZIDO (S/TRANSP.)</v>
          </cell>
          <cell r="D324" t="str">
            <v>M3</v>
          </cell>
          <cell r="E324">
            <v>10.8</v>
          </cell>
          <cell r="F324">
            <v>14.04</v>
          </cell>
        </row>
        <row r="325">
          <cell r="B325" t="str">
            <v>C0330</v>
          </cell>
          <cell r="C325" t="str">
            <v>ATERRO C/COMPACTAÇÃO MANUAL S/CONTROLE, MAT. C/AQUISIÇÃO</v>
          </cell>
          <cell r="D325" t="str">
            <v>M3</v>
          </cell>
          <cell r="E325">
            <v>29.92</v>
          </cell>
          <cell r="F325">
            <v>38.9</v>
          </cell>
        </row>
        <row r="326">
          <cell r="B326" t="str">
            <v>C0331</v>
          </cell>
          <cell r="C326" t="str">
            <v>ATERRO C/COMPACTAÇÃO MANUAL S/CONTROLE, MAT. PRODUZIDO (S/TRANSP.)</v>
          </cell>
          <cell r="D326" t="str">
            <v>M3</v>
          </cell>
          <cell r="E326">
            <v>10.69</v>
          </cell>
          <cell r="F326">
            <v>13.9</v>
          </cell>
        </row>
        <row r="327">
          <cell r="B327" t="str">
            <v>C3145</v>
          </cell>
          <cell r="C327" t="str">
            <v>COMPACTAÇÃO DE ATERROS 95% P.N</v>
          </cell>
          <cell r="D327" t="str">
            <v>M3</v>
          </cell>
          <cell r="E327">
            <v>1.96</v>
          </cell>
          <cell r="F327">
            <v>2.55</v>
          </cell>
        </row>
        <row r="328">
          <cell r="B328" t="str">
            <v>C3146</v>
          </cell>
          <cell r="C328" t="str">
            <v>COMPACTAÇÃO DE ATERROS 100% P.N</v>
          </cell>
          <cell r="D328" t="str">
            <v>M3</v>
          </cell>
          <cell r="E328">
            <v>2.04</v>
          </cell>
          <cell r="F328">
            <v>2.65</v>
          </cell>
        </row>
        <row r="329">
          <cell r="B329" t="str">
            <v>C0821</v>
          </cell>
          <cell r="C329" t="str">
            <v>COMPACTAÇÃO MECÂNICA DE CALÇAMENTO C/COMPACTADOR TIPO SAPO</v>
          </cell>
          <cell r="D329" t="str">
            <v>M2</v>
          </cell>
          <cell r="E329">
            <v>0.61</v>
          </cell>
          <cell r="F329">
            <v>0.79</v>
          </cell>
        </row>
        <row r="330">
          <cell r="B330" t="str">
            <v>C0822</v>
          </cell>
          <cell r="C330" t="str">
            <v>COMPACTAÇÃO MECÂNICA DO CALÇAMENTO C/ ROLO LISO</v>
          </cell>
          <cell r="D330" t="str">
            <v>M2</v>
          </cell>
          <cell r="E330">
            <v>0.64</v>
          </cell>
          <cell r="F330">
            <v>0.83</v>
          </cell>
        </row>
        <row r="331">
          <cell r="B331" t="str">
            <v>C0928</v>
          </cell>
          <cell r="C331" t="str">
            <v>CORTE E ATERRO COMPENSADO S/CONTROLE DO GRAU DE COMPACTAÇÃO</v>
          </cell>
          <cell r="D331" t="str">
            <v>M3</v>
          </cell>
          <cell r="E331">
            <v>5.23</v>
          </cell>
          <cell r="F331">
            <v>6.8</v>
          </cell>
        </row>
        <row r="332">
          <cell r="B332" t="str">
            <v>C0930</v>
          </cell>
          <cell r="C332" t="str">
            <v>CORTE MANUAL EM TERRA</v>
          </cell>
          <cell r="D332" t="str">
            <v>M3</v>
          </cell>
          <cell r="E332">
            <v>13.97</v>
          </cell>
          <cell r="F332">
            <v>18.16</v>
          </cell>
        </row>
        <row r="333">
          <cell r="B333" t="str">
            <v>C3214</v>
          </cell>
          <cell r="C333" t="str">
            <v>ESPALHAMENTO E ADENSAMENTO DE AREIA</v>
          </cell>
          <cell r="D333" t="str">
            <v>M3</v>
          </cell>
          <cell r="E333">
            <v>5.08</v>
          </cell>
          <cell r="F333">
            <v>6.6</v>
          </cell>
        </row>
        <row r="334">
          <cell r="B334" t="str">
            <v>C2989</v>
          </cell>
          <cell r="C334" t="str">
            <v>ESPALHAMENTO MECÂNICO DE SOLO EM BOTA FORA</v>
          </cell>
          <cell r="D334" t="str">
            <v>M3</v>
          </cell>
          <cell r="E334">
            <v>1.06</v>
          </cell>
          <cell r="F334">
            <v>1.38</v>
          </cell>
        </row>
        <row r="335">
          <cell r="B335" t="str">
            <v>C3530</v>
          </cell>
          <cell r="C335" t="str">
            <v>MUTIRÃO MISTO - ATERRO COM COMPACTAÇÃO MANUAL S/CONTROLE, MAT. C/AQUISIÇÃO</v>
          </cell>
          <cell r="D335" t="str">
            <v>M3</v>
          </cell>
          <cell r="E335">
            <v>22</v>
          </cell>
          <cell r="F335">
            <v>28.6</v>
          </cell>
        </row>
        <row r="336">
          <cell r="B336" t="str">
            <v>C2921</v>
          </cell>
          <cell r="C336" t="str">
            <v>REATERRO C/COMPACTAÇÃO MANUAL S/CONTROLE, MATERIAL DA VALA</v>
          </cell>
          <cell r="D336" t="str">
            <v>M3</v>
          </cell>
          <cell r="E336">
            <v>7.92</v>
          </cell>
          <cell r="F336">
            <v>10.3</v>
          </cell>
        </row>
        <row r="337">
          <cell r="B337" t="str">
            <v>C2920</v>
          </cell>
          <cell r="C337" t="str">
            <v>REATERRO C/COMPACTAÇÃO MECÂNICA, E CONTROLE, MATERIAL DA VALA</v>
          </cell>
          <cell r="D337" t="str">
            <v>M3</v>
          </cell>
          <cell r="E337">
            <v>8.03</v>
          </cell>
          <cell r="F337">
            <v>10.44</v>
          </cell>
        </row>
        <row r="338">
          <cell r="C338" t="str">
            <v>CARGA, TRANSPORTE E DESCARGA DE TUBOS E CONEXÕES</v>
          </cell>
          <cell r="F338">
            <v>0</v>
          </cell>
        </row>
        <row r="339">
          <cell r="B339" t="str">
            <v>C0717</v>
          </cell>
          <cell r="C339" t="str">
            <v>CARGA, DESCARGA E TRANSP. DE TUBOS E CONEXÕES EM MBV DN 100mm ATÉ 15km</v>
          </cell>
          <cell r="D339" t="str">
            <v>M</v>
          </cell>
          <cell r="E339">
            <v>0.61</v>
          </cell>
          <cell r="F339">
            <v>0.79</v>
          </cell>
        </row>
        <row r="340">
          <cell r="B340" t="str">
            <v>C0711</v>
          </cell>
          <cell r="C340" t="str">
            <v>CARGA, DESCARGA E TRANSP. DE TUBOS E CONEXÕES EM MBV DN 150mm ATÉ 15km</v>
          </cell>
          <cell r="D340" t="str">
            <v>M</v>
          </cell>
          <cell r="E340">
            <v>0.87</v>
          </cell>
          <cell r="F340">
            <v>1.13</v>
          </cell>
        </row>
        <row r="341">
          <cell r="B341" t="str">
            <v>C0712</v>
          </cell>
          <cell r="C341" t="str">
            <v>CARGA, DESCARGA E TRANSP. DE TUBOS E CONEXÕES EM MBV DN 200mm ATÉ 15km</v>
          </cell>
          <cell r="D341" t="str">
            <v>M</v>
          </cell>
          <cell r="E341">
            <v>1.23</v>
          </cell>
          <cell r="F341">
            <v>1.6</v>
          </cell>
        </row>
        <row r="342">
          <cell r="B342" t="str">
            <v>C0713</v>
          </cell>
          <cell r="C342" t="str">
            <v>CARGA, DESCARGA E TRANSP. DE TUBOS E CONEXÕES EM MBV DN 250mm ATÉ 15km</v>
          </cell>
          <cell r="D342" t="str">
            <v>M</v>
          </cell>
          <cell r="E342">
            <v>2.16</v>
          </cell>
          <cell r="F342">
            <v>2.81</v>
          </cell>
        </row>
        <row r="343">
          <cell r="B343" t="str">
            <v>C0714</v>
          </cell>
          <cell r="C343" t="str">
            <v>CARGA, DESCARGA E TRANSP. DE TUBOS E CONEXÕES EM MBV DN 300mm ATÉ 15km</v>
          </cell>
          <cell r="D343" t="str">
            <v>M</v>
          </cell>
          <cell r="E343">
            <v>2.66</v>
          </cell>
          <cell r="F343">
            <v>3.46</v>
          </cell>
        </row>
        <row r="344">
          <cell r="B344" t="str">
            <v>C0715</v>
          </cell>
          <cell r="C344" t="str">
            <v>CARGA, DESCARGA E TRANSP. DE TUBOS E CONEXÕES EM MBV DN 350mm ATÉ 15km</v>
          </cell>
          <cell r="D344" t="str">
            <v>M</v>
          </cell>
          <cell r="E344">
            <v>4.34</v>
          </cell>
          <cell r="F344">
            <v>5.64</v>
          </cell>
        </row>
        <row r="345">
          <cell r="B345" t="str">
            <v>C0716</v>
          </cell>
          <cell r="C345" t="str">
            <v>CARGA, DESCARGA E TRANSP. DE TUBOS E CONEXÕES EM MBV DN 400mm ATÉ 15km</v>
          </cell>
          <cell r="D345" t="str">
            <v>M</v>
          </cell>
          <cell r="E345">
            <v>6.35</v>
          </cell>
          <cell r="F345">
            <v>8.26</v>
          </cell>
        </row>
        <row r="346">
          <cell r="B346" t="str">
            <v>C0703</v>
          </cell>
          <cell r="C346" t="str">
            <v>CARGA E DESCARGA DE TUBOS DE CONCRETO</v>
          </cell>
          <cell r="D346" t="str">
            <v>T</v>
          </cell>
          <cell r="E346">
            <v>30.43</v>
          </cell>
          <cell r="F346">
            <v>39.56</v>
          </cell>
        </row>
        <row r="347">
          <cell r="B347" t="str">
            <v>C0704</v>
          </cell>
          <cell r="C347" t="str">
            <v>CARGA E DESCARGA DE TUBOS E CONEXÕES EM AÇO</v>
          </cell>
          <cell r="D347" t="str">
            <v>T</v>
          </cell>
          <cell r="E347">
            <v>22.82</v>
          </cell>
          <cell r="F347">
            <v>29.67</v>
          </cell>
        </row>
        <row r="348">
          <cell r="B348" t="str">
            <v>C0705</v>
          </cell>
          <cell r="C348" t="str">
            <v>CARGA E DESCARGA DE TUBOS E CONEXÕES EM FoFo</v>
          </cell>
          <cell r="D348" t="str">
            <v>T</v>
          </cell>
          <cell r="E348">
            <v>26.62</v>
          </cell>
          <cell r="F348">
            <v>34.61</v>
          </cell>
        </row>
        <row r="349">
          <cell r="B349" t="str">
            <v>C0727</v>
          </cell>
          <cell r="C349" t="str">
            <v>CARGA, TRANSPORTE E DESCARGA DE TUBOS E PEÇAS EM PVC DN 50mm ATÉ 15km</v>
          </cell>
          <cell r="D349" t="str">
            <v>M</v>
          </cell>
          <cell r="E349">
            <v>0.13</v>
          </cell>
          <cell r="F349">
            <v>0.17</v>
          </cell>
        </row>
        <row r="350">
          <cell r="B350" t="str">
            <v>C0728</v>
          </cell>
          <cell r="C350" t="str">
            <v>CARGA, TRANSPORTE E DESCARGA DE TUBOS E PEÇAS EM PVC DN 75mm ATÉ 15km</v>
          </cell>
          <cell r="D350" t="str">
            <v>M</v>
          </cell>
          <cell r="E350">
            <v>0.25</v>
          </cell>
          <cell r="F350">
            <v>0.33</v>
          </cell>
        </row>
        <row r="351">
          <cell r="B351" t="str">
            <v>C0718</v>
          </cell>
          <cell r="C351" t="str">
            <v>CARGA, TRANSPORTE E DESCARGA DE TUBOS E PEÇAS EM PVC DN 100mm ATÉ 15km</v>
          </cell>
          <cell r="D351" t="str">
            <v>M</v>
          </cell>
          <cell r="E351">
            <v>0.27</v>
          </cell>
          <cell r="F351">
            <v>0.35</v>
          </cell>
        </row>
        <row r="352">
          <cell r="B352" t="str">
            <v>C0719</v>
          </cell>
          <cell r="C352" t="str">
            <v>CARGA, TRANSPORTE E DESCARGA DE TUBOS E PEÇAS EM PVC DN 150mm ATÉ 15km</v>
          </cell>
          <cell r="D352" t="str">
            <v>M</v>
          </cell>
          <cell r="E352">
            <v>0.42</v>
          </cell>
          <cell r="F352">
            <v>0.55</v>
          </cell>
        </row>
        <row r="353">
          <cell r="B353" t="str">
            <v>C0720</v>
          </cell>
          <cell r="C353" t="str">
            <v>CARGA, TRANSPORTE E DESCARGA DE TUBOS E PEÇAS EM PVC DN 200mm ATÉ 15km</v>
          </cell>
          <cell r="D353" t="str">
            <v>M</v>
          </cell>
          <cell r="E353">
            <v>0.56</v>
          </cell>
          <cell r="F353">
            <v>0.73</v>
          </cell>
        </row>
        <row r="354">
          <cell r="B354" t="str">
            <v>C0721</v>
          </cell>
          <cell r="C354" t="str">
            <v>CARGA, TRANSPORTE E DESCARGA DE TUBOS E PEÇAS EM PVC DN 250mm ATÉ 15km</v>
          </cell>
          <cell r="D354" t="str">
            <v>M</v>
          </cell>
          <cell r="E354">
            <v>0.7</v>
          </cell>
          <cell r="F354">
            <v>0.91</v>
          </cell>
        </row>
        <row r="355">
          <cell r="B355" t="str">
            <v>C0722</v>
          </cell>
          <cell r="C355" t="str">
            <v>CARGA, TRANSPORTE E DESCARGA DE TUBOS E PEÇAS EM PVC DN 300mm ATÉ 15km</v>
          </cell>
          <cell r="D355" t="str">
            <v>M</v>
          </cell>
          <cell r="E355">
            <v>0.83</v>
          </cell>
          <cell r="F355">
            <v>1.08</v>
          </cell>
        </row>
        <row r="356">
          <cell r="B356" t="str">
            <v>C0723</v>
          </cell>
          <cell r="C356" t="str">
            <v>CARGA, TRANSPORTE E DESCARGA DE TUBOS E PEÇAS EM PVC DN 350mm ATÉ 15km</v>
          </cell>
          <cell r="D356" t="str">
            <v>M</v>
          </cell>
          <cell r="E356">
            <v>0.98</v>
          </cell>
          <cell r="F356">
            <v>1.27</v>
          </cell>
        </row>
        <row r="357">
          <cell r="B357" t="str">
            <v>C0724</v>
          </cell>
          <cell r="C357" t="str">
            <v>CARGA, TRANSPORTE E DESCARGA DE TUBOS E PEÇAS EM PVC DN 400mm ATÉ 15km</v>
          </cell>
          <cell r="D357" t="str">
            <v>M</v>
          </cell>
          <cell r="E357">
            <v>1.11</v>
          </cell>
          <cell r="F357">
            <v>1.44</v>
          </cell>
        </row>
        <row r="358">
          <cell r="B358" t="str">
            <v>C0725</v>
          </cell>
          <cell r="C358" t="str">
            <v>CARGA, TRANSPORTE E DESCARGA DE TUBOS E PEÇAS EM PVC DN 450mm ATÉ 15km</v>
          </cell>
          <cell r="D358" t="str">
            <v>M</v>
          </cell>
          <cell r="E358">
            <v>1.27</v>
          </cell>
          <cell r="F358">
            <v>1.65</v>
          </cell>
        </row>
        <row r="359">
          <cell r="B359" t="str">
            <v>C0726</v>
          </cell>
          <cell r="C359" t="str">
            <v>CARGA, TRANSPORTE E DESCARGA DE TUBOS E PEÇAS EM PVC DN 500mm ATÉ 15km</v>
          </cell>
          <cell r="D359" t="str">
            <v>M</v>
          </cell>
          <cell r="E359">
            <v>1.41</v>
          </cell>
          <cell r="F359">
            <v>1.83</v>
          </cell>
        </row>
        <row r="360">
          <cell r="B360" t="str">
            <v>C2980</v>
          </cell>
          <cell r="C360" t="str">
            <v>TRANSPORTE DE TUBOS E CONEXÕES DE FoFo, AÇO OU CONCRETO</v>
          </cell>
          <cell r="D360" t="str">
            <v>T</v>
          </cell>
          <cell r="E360">
            <v>17.01</v>
          </cell>
          <cell r="F360">
            <v>22.11</v>
          </cell>
        </row>
        <row r="361">
          <cell r="C361" t="str">
            <v>SERVIÇOS AUXILIARES</v>
          </cell>
          <cell r="F361">
            <v>0</v>
          </cell>
        </row>
        <row r="362">
          <cell r="C362" t="str">
            <v>SERVIÇOS PREPARATÓRIOS</v>
          </cell>
          <cell r="F362">
            <v>0</v>
          </cell>
        </row>
        <row r="363">
          <cell r="B363" t="str">
            <v>C3160</v>
          </cell>
          <cell r="C363" t="str">
            <v>DESMATAMENTO DE JAZIDA</v>
          </cell>
          <cell r="D363" t="str">
            <v>M2</v>
          </cell>
          <cell r="E363">
            <v>0.24</v>
          </cell>
          <cell r="F363">
            <v>0.31</v>
          </cell>
        </row>
        <row r="364">
          <cell r="B364" t="str">
            <v>C3161</v>
          </cell>
          <cell r="C364" t="str">
            <v>DESMATAMENTO DESTOCAMENTO DE ÁRVORE E LIMPEZA</v>
          </cell>
          <cell r="D364" t="str">
            <v>M2</v>
          </cell>
          <cell r="E364">
            <v>0.16</v>
          </cell>
          <cell r="F364">
            <v>0.21</v>
          </cell>
        </row>
        <row r="365">
          <cell r="B365" t="str">
            <v>C3211</v>
          </cell>
          <cell r="C365" t="str">
            <v>ESCAVAÇÃO E CARGA DE MATERIAL DE JAZIDA</v>
          </cell>
          <cell r="D365" t="str">
            <v>M3</v>
          </cell>
          <cell r="E365">
            <v>2.64</v>
          </cell>
          <cell r="F365">
            <v>3.43</v>
          </cell>
        </row>
        <row r="366">
          <cell r="B366" t="str">
            <v>C3218</v>
          </cell>
          <cell r="C366" t="str">
            <v>EXPURGO DE JAZIDA</v>
          </cell>
          <cell r="D366" t="str">
            <v>M3</v>
          </cell>
          <cell r="E366">
            <v>2.08</v>
          </cell>
          <cell r="F366">
            <v>2.7</v>
          </cell>
        </row>
        <row r="367">
          <cell r="B367" t="str">
            <v>C3319</v>
          </cell>
          <cell r="C367" t="str">
            <v>NIVELAMENTO DE FUNDO DE VALAS</v>
          </cell>
          <cell r="D367" t="str">
            <v>M2</v>
          </cell>
          <cell r="E367">
            <v>1.86</v>
          </cell>
          <cell r="F367">
            <v>2.42</v>
          </cell>
        </row>
        <row r="368">
          <cell r="B368" t="str">
            <v>C2990</v>
          </cell>
          <cell r="C368" t="str">
            <v>REGULARIZAÇÃO DE TALUDES</v>
          </cell>
          <cell r="D368" t="str">
            <v>M2</v>
          </cell>
          <cell r="E368">
            <v>0.14</v>
          </cell>
          <cell r="F368">
            <v>0.18</v>
          </cell>
        </row>
        <row r="369">
          <cell r="C369" t="str">
            <v>SUSTENTAÇÕES DIVERSAS</v>
          </cell>
          <cell r="F369">
            <v>0</v>
          </cell>
        </row>
        <row r="370">
          <cell r="B370" t="str">
            <v>C0083</v>
          </cell>
          <cell r="C370" t="str">
            <v>ANDAIME METÁLICO DE ENCAIXE P/FACHADAS-LOCAÇÃO MENSAL</v>
          </cell>
          <cell r="D370" t="str">
            <v>M2</v>
          </cell>
          <cell r="E370">
            <v>4.94</v>
          </cell>
          <cell r="F370">
            <v>6.42</v>
          </cell>
        </row>
        <row r="371">
          <cell r="B371" t="str">
            <v>C0084</v>
          </cell>
          <cell r="C371" t="str">
            <v>ANDAIME P/1 M3 DE CONCRETO ARMADO</v>
          </cell>
          <cell r="D371" t="str">
            <v>UN</v>
          </cell>
          <cell r="E371">
            <v>7.71</v>
          </cell>
          <cell r="F371">
            <v>10.02</v>
          </cell>
        </row>
        <row r="372">
          <cell r="B372" t="str">
            <v>C0086</v>
          </cell>
          <cell r="C372" t="str">
            <v>ANDAIME P/ALVENARIA DE 1/2 TIJOLO</v>
          </cell>
          <cell r="D372" t="str">
            <v>M2</v>
          </cell>
          <cell r="E372">
            <v>1.34</v>
          </cell>
          <cell r="F372">
            <v>1.74</v>
          </cell>
        </row>
        <row r="373">
          <cell r="B373" t="str">
            <v>C0085</v>
          </cell>
          <cell r="C373" t="str">
            <v>ANDAIME P/ALVENARIA DE 1 TIJOLO</v>
          </cell>
          <cell r="D373" t="str">
            <v>M2</v>
          </cell>
          <cell r="E373">
            <v>3.51</v>
          </cell>
          <cell r="F373">
            <v>4.56</v>
          </cell>
        </row>
        <row r="374">
          <cell r="B374" t="str">
            <v>C0087</v>
          </cell>
          <cell r="C374" t="str">
            <v>ANDAIME P/REVESTIMENTO DE FORROS</v>
          </cell>
          <cell r="D374" t="str">
            <v>M2</v>
          </cell>
          <cell r="E374">
            <v>2.89</v>
          </cell>
          <cell r="F374">
            <v>3.76</v>
          </cell>
        </row>
        <row r="375">
          <cell r="B375" t="str">
            <v>C0088</v>
          </cell>
          <cell r="C375" t="str">
            <v>ANDAIME PRINCIPAL VERTICAL INCLUSIVE DEMOLIÇÃO</v>
          </cell>
          <cell r="D375" t="str">
            <v>M2</v>
          </cell>
          <cell r="E375">
            <v>18.63</v>
          </cell>
          <cell r="F375">
            <v>24.22</v>
          </cell>
        </row>
        <row r="376">
          <cell r="B376" t="str">
            <v>C3352</v>
          </cell>
          <cell r="C376" t="str">
            <v>ANDAIME SUSPENSO E PLATAFORMA DE MADEIRA</v>
          </cell>
          <cell r="D376" t="str">
            <v>M2</v>
          </cell>
          <cell r="E376">
            <v>10.66</v>
          </cell>
          <cell r="F376">
            <v>13.86</v>
          </cell>
        </row>
        <row r="377">
          <cell r="B377" t="str">
            <v>C0364</v>
          </cell>
          <cell r="C377" t="str">
            <v>BANDEJA SALVA-VIDAS C/TÁBUAS DE 1"x12" DE 2ª</v>
          </cell>
          <cell r="D377" t="str">
            <v>M</v>
          </cell>
          <cell r="E377">
            <v>125.13</v>
          </cell>
          <cell r="F377">
            <v>162.67</v>
          </cell>
        </row>
        <row r="378">
          <cell r="B378" t="str">
            <v>C3320</v>
          </cell>
          <cell r="C378" t="str">
            <v>CIMBRAMENTO DE MADEIRA</v>
          </cell>
          <cell r="D378" t="str">
            <v>M3</v>
          </cell>
          <cell r="E378">
            <v>15.49</v>
          </cell>
          <cell r="F378">
            <v>20.14</v>
          </cell>
        </row>
        <row r="379">
          <cell r="B379" t="str">
            <v>C4172</v>
          </cell>
          <cell r="C379" t="str">
            <v>CIMBRAMENTO METÁLICO ESPECIAL</v>
          </cell>
          <cell r="D379" t="str">
            <v>M3</v>
          </cell>
          <cell r="E379">
            <v>31.93</v>
          </cell>
          <cell r="F379">
            <v>41.51</v>
          </cell>
        </row>
        <row r="380">
          <cell r="B380" t="str">
            <v>C1236</v>
          </cell>
          <cell r="C380" t="str">
            <v>ENCAIXOTAMENTO DE EDIFICAÇÕES</v>
          </cell>
          <cell r="D380" t="str">
            <v>M2</v>
          </cell>
          <cell r="E380">
            <v>35.69</v>
          </cell>
          <cell r="F380">
            <v>46.4</v>
          </cell>
        </row>
        <row r="381">
          <cell r="B381" t="str">
            <v>C1246</v>
          </cell>
          <cell r="C381" t="str">
            <v>ENTELAMENTO DE EDIFICAÇÕES C/PASSARELA DE TÁBUAS DE 1"x12" DE 2º</v>
          </cell>
          <cell r="D381" t="str">
            <v>M2</v>
          </cell>
          <cell r="E381">
            <v>98.06</v>
          </cell>
          <cell r="F381">
            <v>127.48</v>
          </cell>
        </row>
        <row r="382">
          <cell r="B382" t="str">
            <v>C2804</v>
          </cell>
          <cell r="C382" t="str">
            <v>ESCORAMENTO DE ÁRVORES</v>
          </cell>
          <cell r="D382" t="str">
            <v>UN</v>
          </cell>
          <cell r="E382">
            <v>45.69</v>
          </cell>
          <cell r="F382">
            <v>59.4</v>
          </cell>
        </row>
        <row r="383">
          <cell r="B383" t="str">
            <v>C2803</v>
          </cell>
          <cell r="C383" t="str">
            <v>ESCORAMENTO DE POSTES</v>
          </cell>
          <cell r="D383" t="str">
            <v>UN</v>
          </cell>
          <cell r="E383">
            <v>271.95</v>
          </cell>
          <cell r="F383">
            <v>353.54</v>
          </cell>
        </row>
        <row r="384">
          <cell r="B384" t="str">
            <v>C3351</v>
          </cell>
          <cell r="C384" t="str">
            <v>ESCORAMENTO P/ OBRAS D'ARTES CORRENTES</v>
          </cell>
          <cell r="D384" t="str">
            <v>M3</v>
          </cell>
          <cell r="E384">
            <v>27.94</v>
          </cell>
          <cell r="F384">
            <v>36.32</v>
          </cell>
        </row>
        <row r="385">
          <cell r="B385" t="str">
            <v>C3081</v>
          </cell>
          <cell r="C385" t="str">
            <v>ESCORAMENTO TUBULAR TIPO CONVENCIONAL</v>
          </cell>
          <cell r="D385" t="str">
            <v>M3</v>
          </cell>
          <cell r="E385">
            <v>17.19</v>
          </cell>
          <cell r="F385">
            <v>22.35</v>
          </cell>
        </row>
        <row r="386">
          <cell r="B386" t="str">
            <v>C1274</v>
          </cell>
          <cell r="C386" t="str">
            <v>ESCORAMENTO DE PROTEÇÃO EM EDIFICAÇÕES VIZINHAS</v>
          </cell>
          <cell r="D386" t="str">
            <v>M2</v>
          </cell>
          <cell r="E386">
            <v>55.48</v>
          </cell>
          <cell r="F386">
            <v>72.12</v>
          </cell>
        </row>
        <row r="387">
          <cell r="B387" t="str">
            <v>C4166</v>
          </cell>
          <cell r="C387" t="str">
            <v>ESTRUTURA DE SUSTENTAÇÃO EM VIGAS TRELIÇADAS E TABLADO DE MADEIRA</v>
          </cell>
          <cell r="D387" t="str">
            <v>M2</v>
          </cell>
          <cell r="E387">
            <v>85.89</v>
          </cell>
          <cell r="F387">
            <v>111.66</v>
          </cell>
        </row>
        <row r="388">
          <cell r="B388" t="str">
            <v>C3466</v>
          </cell>
          <cell r="C388" t="str">
            <v>EXECUÇÃO DE ESTRUTURA METÁLICA P/ IÇAMENTO D0 RESERVATÓRIO</v>
          </cell>
          <cell r="D388" t="str">
            <v>KG</v>
          </cell>
          <cell r="E388">
            <v>6.39</v>
          </cell>
          <cell r="F388">
            <v>8.31</v>
          </cell>
        </row>
        <row r="389">
          <cell r="B389" t="str">
            <v>C4125</v>
          </cell>
          <cell r="C389" t="str">
            <v>LOCAÇÃO MENSAL DE ANDAIME METÁLICO</v>
          </cell>
          <cell r="D389" t="str">
            <v>M3</v>
          </cell>
          <cell r="E389">
            <v>2.76</v>
          </cell>
          <cell r="F389">
            <v>3.59</v>
          </cell>
        </row>
        <row r="390">
          <cell r="B390" t="str">
            <v>C3470</v>
          </cell>
          <cell r="C390" t="str">
            <v>LOCAÇÃO MENSAL DE CIMBRAMENTO METÁLICO</v>
          </cell>
          <cell r="D390" t="str">
            <v>M3</v>
          </cell>
          <cell r="E390">
            <v>10.87</v>
          </cell>
          <cell r="F390">
            <v>14.13</v>
          </cell>
        </row>
        <row r="391">
          <cell r="B391" t="str">
            <v>C1271</v>
          </cell>
          <cell r="C391" t="str">
            <v>LOCAÇÃO MENSAL DE ESCORA METÁLICA P/VIGAS/LAJES</v>
          </cell>
          <cell r="D391" t="str">
            <v>M2</v>
          </cell>
          <cell r="E391">
            <v>7.56</v>
          </cell>
          <cell r="F391">
            <v>9.83</v>
          </cell>
        </row>
        <row r="392">
          <cell r="B392" t="str">
            <v>C4129</v>
          </cell>
          <cell r="C392" t="str">
            <v>LOCAÇÃO MENSAL DE ESCORAMENTO TUBULAR</v>
          </cell>
          <cell r="D392" t="str">
            <v>M3</v>
          </cell>
          <cell r="E392">
            <v>5.99</v>
          </cell>
          <cell r="F392">
            <v>7.79</v>
          </cell>
        </row>
        <row r="393">
          <cell r="B393" t="str">
            <v>C3469</v>
          </cell>
          <cell r="C393" t="str">
            <v>LOCAÇÃO MENSAL DE MACACOS HIDRAÚLICOS DE 50 T</v>
          </cell>
          <cell r="D393" t="str">
            <v>M3</v>
          </cell>
          <cell r="E393">
            <v>633.41</v>
          </cell>
          <cell r="F393">
            <v>823.43</v>
          </cell>
        </row>
        <row r="394">
          <cell r="B394" t="str">
            <v>C3468</v>
          </cell>
          <cell r="C394" t="str">
            <v>MONTAGEM E DESMONTAGEM DE ESTRUTURA METÁLICA P/ IÇAMENTO</v>
          </cell>
          <cell r="D394" t="str">
            <v>KG</v>
          </cell>
          <cell r="E394">
            <v>2.32</v>
          </cell>
          <cell r="F394">
            <v>3.02</v>
          </cell>
        </row>
        <row r="395">
          <cell r="B395" t="str">
            <v>C2154</v>
          </cell>
          <cell r="C395" t="str">
            <v>REFORMA DE ANDAIME EXTERNO ATÉ 3 ANDARES</v>
          </cell>
          <cell r="D395" t="str">
            <v>M2</v>
          </cell>
          <cell r="E395">
            <v>1.71</v>
          </cell>
          <cell r="F395">
            <v>2.22</v>
          </cell>
        </row>
        <row r="396">
          <cell r="B396" t="str">
            <v>C2155</v>
          </cell>
          <cell r="C396" t="str">
            <v>REFORMA DE ANDAIME EXTERNO MAIOR QUE 3 ANDARES</v>
          </cell>
          <cell r="D396" t="str">
            <v>M2</v>
          </cell>
          <cell r="E396">
            <v>3.2</v>
          </cell>
          <cell r="F396">
            <v>4.16</v>
          </cell>
        </row>
        <row r="397">
          <cell r="B397" t="str">
            <v>C2967</v>
          </cell>
          <cell r="C397" t="str">
            <v>SUSTENTAÇÃO DE TUBULAÇÕES EXISTENTES - MADEIRA</v>
          </cell>
          <cell r="D397" t="str">
            <v>M3</v>
          </cell>
          <cell r="E397">
            <v>722.35</v>
          </cell>
          <cell r="F397">
            <v>939.06</v>
          </cell>
        </row>
        <row r="398">
          <cell r="B398" t="str">
            <v>C2968</v>
          </cell>
          <cell r="C398" t="str">
            <v>SUSTENTAÇÃO DE TUBULAÇÕES EXISTENTES - METÁLICA</v>
          </cell>
          <cell r="D398" t="str">
            <v>KG</v>
          </cell>
          <cell r="E398">
            <v>0.59</v>
          </cell>
          <cell r="F398">
            <v>0.77</v>
          </cell>
        </row>
        <row r="399">
          <cell r="C399" t="str">
            <v>ESCORAMENTO DE MADEIRA EM VALAS E CAVAS</v>
          </cell>
          <cell r="F399">
            <v>0</v>
          </cell>
        </row>
        <row r="400">
          <cell r="B400" t="str">
            <v>C1272</v>
          </cell>
          <cell r="C400" t="str">
            <v>ESCORAMENTO COMUM DE VALAS TIPO CONTÍNUO C/PRANCHAS PEROBA</v>
          </cell>
          <cell r="D400" t="str">
            <v>M2</v>
          </cell>
          <cell r="E400">
            <v>32.61</v>
          </cell>
          <cell r="F400">
            <v>42.39</v>
          </cell>
        </row>
        <row r="401">
          <cell r="B401" t="str">
            <v>C2798</v>
          </cell>
          <cell r="C401" t="str">
            <v>ESCORAMENTO CONTÍNUO COM CHAPA COMPENSADA DE 12mm</v>
          </cell>
          <cell r="D401" t="str">
            <v>M2</v>
          </cell>
          <cell r="E401">
            <v>6.82</v>
          </cell>
          <cell r="F401">
            <v>8.87</v>
          </cell>
        </row>
        <row r="402">
          <cell r="B402" t="str">
            <v>C1273</v>
          </cell>
          <cell r="C402" t="str">
            <v>ESCORAMENTO CONTÍNUO P/GALERIA MOLDADA</v>
          </cell>
          <cell r="D402" t="str">
            <v>M2</v>
          </cell>
          <cell r="E402">
            <v>27.13</v>
          </cell>
          <cell r="F402">
            <v>35.27</v>
          </cell>
        </row>
        <row r="403">
          <cell r="B403" t="str">
            <v>C2805</v>
          </cell>
          <cell r="C403" t="str">
            <v>ESCORAMENTO DESCONTÍNUO COM PRANCHAS DE MADEIRA</v>
          </cell>
          <cell r="D403" t="str">
            <v>M2</v>
          </cell>
          <cell r="E403">
            <v>10.36</v>
          </cell>
          <cell r="F403">
            <v>13.47</v>
          </cell>
        </row>
        <row r="404">
          <cell r="C404" t="str">
            <v>ESCORAMENTO METÁLICO EM VALAS,CAVAS OU POÇOS</v>
          </cell>
          <cell r="F404">
            <v>0</v>
          </cell>
        </row>
        <row r="405">
          <cell r="B405" t="str">
            <v>C2799</v>
          </cell>
          <cell r="C405" t="str">
            <v>ESCORAMENTO CONTÍNUO DE VALAS C/PRANCHAS METÁLICAS DE 2.00M</v>
          </cell>
          <cell r="D405" t="str">
            <v>M2</v>
          </cell>
          <cell r="E405">
            <v>13.33</v>
          </cell>
          <cell r="F405">
            <v>17.33</v>
          </cell>
        </row>
        <row r="406">
          <cell r="B406" t="str">
            <v>C2800</v>
          </cell>
          <cell r="C406" t="str">
            <v>ESCORAMENTO CONTÍNUO DE VALAS C/PRANCHAS METÁLICAS DE 3.00M</v>
          </cell>
          <cell r="D406" t="str">
            <v>M2</v>
          </cell>
          <cell r="E406">
            <v>19.05</v>
          </cell>
          <cell r="F406">
            <v>24.77</v>
          </cell>
        </row>
        <row r="407">
          <cell r="B407" t="str">
            <v>C2801</v>
          </cell>
          <cell r="C407" t="str">
            <v>ESCORAMENTO CONTÍNUO DE VALAS C/PRANCHAS METÁLICAS DE 4.00M</v>
          </cell>
          <cell r="D407" t="str">
            <v>M2</v>
          </cell>
          <cell r="E407">
            <v>21.2</v>
          </cell>
          <cell r="F407">
            <v>27.56</v>
          </cell>
        </row>
        <row r="408">
          <cell r="B408" t="str">
            <v>C2802</v>
          </cell>
          <cell r="C408" t="str">
            <v>ESCORAMENTO CONTÍNUO DE VALAS C/PRANCHAS METÁLICAS DE 6.00M</v>
          </cell>
          <cell r="D408" t="str">
            <v>M2</v>
          </cell>
          <cell r="E408">
            <v>27.36</v>
          </cell>
          <cell r="F408">
            <v>35.57</v>
          </cell>
        </row>
        <row r="409">
          <cell r="C409" t="str">
            <v>INSTALAÇÃO DE GUINCHO</v>
          </cell>
          <cell r="F409">
            <v>0</v>
          </cell>
        </row>
        <row r="410">
          <cell r="B410" t="str">
            <v>C1355</v>
          </cell>
          <cell r="C410" t="str">
            <v>EXECUÇÃO DE BASE DA CAÇAMBA E INSTALAÇÃO DO GUINCHO</v>
          </cell>
          <cell r="D410" t="str">
            <v>UN</v>
          </cell>
          <cell r="E410">
            <v>1320.05</v>
          </cell>
          <cell r="F410">
            <v>1716.07</v>
          </cell>
        </row>
        <row r="411">
          <cell r="B411" t="str">
            <v>C2508</v>
          </cell>
          <cell r="C411" t="str">
            <v>TORRE PARA GUINCHO</v>
          </cell>
          <cell r="D411" t="str">
            <v>M</v>
          </cell>
          <cell r="E411">
            <v>119.59</v>
          </cell>
          <cell r="F411">
            <v>155.47</v>
          </cell>
        </row>
        <row r="412">
          <cell r="C412" t="str">
            <v>PRODUÇÃO DE MATERIAIS</v>
          </cell>
          <cell r="F412">
            <v>0</v>
          </cell>
        </row>
        <row r="413">
          <cell r="B413" t="str">
            <v>C3129</v>
          </cell>
          <cell r="C413" t="str">
            <v>AREIA DE CAMPO - EXTRAÇÃO</v>
          </cell>
          <cell r="D413" t="str">
            <v>M3</v>
          </cell>
          <cell r="E413">
            <v>2.52</v>
          </cell>
          <cell r="F413">
            <v>3.28</v>
          </cell>
        </row>
        <row r="414">
          <cell r="B414" t="str">
            <v>C3130</v>
          </cell>
          <cell r="C414" t="str">
            <v>AREIA DE RIO - EXTRAÇÃO</v>
          </cell>
          <cell r="D414" t="str">
            <v>M3</v>
          </cell>
          <cell r="E414">
            <v>4.8</v>
          </cell>
          <cell r="F414">
            <v>6.24</v>
          </cell>
        </row>
        <row r="415">
          <cell r="B415" t="str">
            <v>C3139</v>
          </cell>
          <cell r="C415" t="str">
            <v>BRITA PRODUZIDA PARA BASES</v>
          </cell>
          <cell r="D415" t="str">
            <v>M3</v>
          </cell>
          <cell r="E415">
            <v>36.35</v>
          </cell>
          <cell r="F415">
            <v>47.26</v>
          </cell>
        </row>
        <row r="416">
          <cell r="B416" t="str">
            <v>C3252</v>
          </cell>
          <cell r="C416" t="str">
            <v>BRITA PRODUZIDA PARA REVESTIMENTOS BETUMINOSOS</v>
          </cell>
          <cell r="D416" t="str">
            <v>M3</v>
          </cell>
          <cell r="E416">
            <v>43.31</v>
          </cell>
          <cell r="F416">
            <v>56.3</v>
          </cell>
        </row>
        <row r="417">
          <cell r="B417" t="str">
            <v>C3253</v>
          </cell>
          <cell r="C417" t="str">
            <v>BRITA PRODUZIDA PARA USOS DIVERSOS</v>
          </cell>
          <cell r="D417" t="str">
            <v>M3</v>
          </cell>
          <cell r="E417">
            <v>39.65</v>
          </cell>
          <cell r="F417">
            <v>51.55</v>
          </cell>
        </row>
        <row r="418">
          <cell r="B418" t="str">
            <v>C3227</v>
          </cell>
          <cell r="C418" t="str">
            <v>PEDRA DE MÃO/POLIÉDRICA</v>
          </cell>
          <cell r="D418" t="str">
            <v>M3</v>
          </cell>
          <cell r="E418">
            <v>16.29</v>
          </cell>
          <cell r="F418">
            <v>21.18</v>
          </cell>
        </row>
        <row r="419">
          <cell r="B419" t="str">
            <v>C3235</v>
          </cell>
          <cell r="C419" t="str">
            <v>ROCHA PARA BRITAGEM</v>
          </cell>
          <cell r="D419" t="str">
            <v>M3</v>
          </cell>
          <cell r="E419">
            <v>16.29</v>
          </cell>
          <cell r="F419">
            <v>21.18</v>
          </cell>
        </row>
        <row r="420">
          <cell r="C420" t="str">
            <v>LASTROS</v>
          </cell>
          <cell r="F420">
            <v>0</v>
          </cell>
        </row>
        <row r="421">
          <cell r="B421" t="str">
            <v>C2860</v>
          </cell>
          <cell r="C421" t="str">
            <v>LASTRO DE AREIA ADQUIRIDA</v>
          </cell>
          <cell r="D421" t="str">
            <v>M3</v>
          </cell>
          <cell r="E421">
            <v>40.55</v>
          </cell>
          <cell r="F421">
            <v>52.72</v>
          </cell>
        </row>
        <row r="422">
          <cell r="B422" t="str">
            <v>C2861</v>
          </cell>
          <cell r="C422" t="str">
            <v>LASTRO DE AREIA EXTRAIDA (S/ TRANSPORTE)</v>
          </cell>
          <cell r="D422" t="str">
            <v>M3</v>
          </cell>
          <cell r="E422">
            <v>8.96</v>
          </cell>
          <cell r="F422">
            <v>11.65</v>
          </cell>
        </row>
        <row r="423">
          <cell r="B423" t="str">
            <v>C2862</v>
          </cell>
          <cell r="C423" t="str">
            <v>LASTRO DE BRITA</v>
          </cell>
          <cell r="D423" t="str">
            <v>M3</v>
          </cell>
          <cell r="E423">
            <v>59.92</v>
          </cell>
          <cell r="F423">
            <v>77.9</v>
          </cell>
        </row>
        <row r="424">
          <cell r="B424" t="str">
            <v>C1605</v>
          </cell>
          <cell r="C424" t="str">
            <v>LASTRO DE BRITA APILOADO MANUALMENTE</v>
          </cell>
          <cell r="D424" t="str">
            <v>M3</v>
          </cell>
          <cell r="E424">
            <v>64.45</v>
          </cell>
          <cell r="F424">
            <v>83.79</v>
          </cell>
        </row>
        <row r="425">
          <cell r="B425" t="str">
            <v>C1606</v>
          </cell>
          <cell r="C425" t="str">
            <v>LASTRO DE BRITA ESP.= 10CM, P/CAIXA DE PASSAGEM EM ALVENARIA</v>
          </cell>
          <cell r="D425" t="str">
            <v>M3</v>
          </cell>
          <cell r="E425">
            <v>57.46</v>
          </cell>
          <cell r="F425">
            <v>74.7</v>
          </cell>
        </row>
        <row r="426">
          <cell r="B426" t="str">
            <v>C1607</v>
          </cell>
          <cell r="C426" t="str">
            <v>LASTRO DE CONCRETO IMPERMEABILIZADO E=6CM</v>
          </cell>
          <cell r="D426" t="str">
            <v>M2</v>
          </cell>
          <cell r="E426">
            <v>25.48</v>
          </cell>
          <cell r="F426">
            <v>33.12</v>
          </cell>
        </row>
        <row r="427">
          <cell r="B427" t="str">
            <v>C1608</v>
          </cell>
          <cell r="C427" t="str">
            <v>LASTRO DE CONCRETO IMPERMEABILIZADO E=8CM</v>
          </cell>
          <cell r="D427" t="str">
            <v>M2</v>
          </cell>
          <cell r="E427">
            <v>36.01</v>
          </cell>
          <cell r="F427">
            <v>46.81</v>
          </cell>
        </row>
        <row r="428">
          <cell r="B428" t="str">
            <v>C1609</v>
          </cell>
          <cell r="C428" t="str">
            <v>LASTRO DE CONCRETO INCLUINDO PREPARO E LANÇAMENTO</v>
          </cell>
          <cell r="D428" t="str">
            <v>M3</v>
          </cell>
          <cell r="E428">
            <v>236.85</v>
          </cell>
          <cell r="F428">
            <v>307.91</v>
          </cell>
        </row>
        <row r="429">
          <cell r="B429" t="str">
            <v>C1611</v>
          </cell>
          <cell r="C429" t="str">
            <v>LASTRO DE CONCRETO REGULARIZADO ESP.= 5CM</v>
          </cell>
          <cell r="D429" t="str">
            <v>M2</v>
          </cell>
          <cell r="E429">
            <v>15.93</v>
          </cell>
          <cell r="F429">
            <v>20.71</v>
          </cell>
        </row>
        <row r="430">
          <cell r="B430" t="str">
            <v>C2863</v>
          </cell>
          <cell r="C430" t="str">
            <v>LASTRO DE PEDRA DE MÃO</v>
          </cell>
          <cell r="D430" t="str">
            <v>M3</v>
          </cell>
          <cell r="E430">
            <v>44.15</v>
          </cell>
          <cell r="F430">
            <v>57.4</v>
          </cell>
        </row>
        <row r="431">
          <cell r="B431" t="str">
            <v>C2864</v>
          </cell>
          <cell r="C431" t="str">
            <v>LASTRO DE PÓ DE PEDRA</v>
          </cell>
          <cell r="D431" t="str">
            <v>M3</v>
          </cell>
          <cell r="E431">
            <v>27.9</v>
          </cell>
          <cell r="F431">
            <v>36.27</v>
          </cell>
        </row>
        <row r="432">
          <cell r="C432" t="str">
            <v>SERVIÇOS DE USINAGEM</v>
          </cell>
          <cell r="F432">
            <v>0</v>
          </cell>
        </row>
        <row r="433">
          <cell r="B433" t="str">
            <v>C3315</v>
          </cell>
          <cell r="C433" t="str">
            <v>USINAGEM DE MISTURAS BETUMINOSAS A FRIO</v>
          </cell>
          <cell r="D433" t="str">
            <v>M3</v>
          </cell>
          <cell r="E433">
            <v>8.76</v>
          </cell>
          <cell r="F433">
            <v>11.39</v>
          </cell>
        </row>
        <row r="434">
          <cell r="B434" t="str">
            <v>C3316</v>
          </cell>
          <cell r="C434" t="str">
            <v>USINAGEM DE MISTURAS BETUMINOSAS A QUENTE</v>
          </cell>
          <cell r="D434" t="str">
            <v>M3</v>
          </cell>
          <cell r="E434">
            <v>37.12</v>
          </cell>
          <cell r="F434">
            <v>48.26</v>
          </cell>
        </row>
        <row r="435">
          <cell r="B435" t="str">
            <v>C3244</v>
          </cell>
          <cell r="C435" t="str">
            <v>USINAGEM DE MISTURAS DE AGREGADOS</v>
          </cell>
          <cell r="D435" t="str">
            <v>M3</v>
          </cell>
          <cell r="E435">
            <v>7.7</v>
          </cell>
          <cell r="F435">
            <v>10.01</v>
          </cell>
        </row>
        <row r="436">
          <cell r="C436" t="str">
            <v>TRANSPORTE COM ELEVADOR</v>
          </cell>
          <cell r="F436">
            <v>0</v>
          </cell>
        </row>
        <row r="437">
          <cell r="B437" t="str">
            <v>C2540</v>
          </cell>
          <cell r="C437" t="str">
            <v>TRANSPORTE VERTICAL DE MATERIAIS A GRANEL P/ A 2a. LAJE</v>
          </cell>
          <cell r="D437" t="str">
            <v>M3</v>
          </cell>
          <cell r="E437">
            <v>6.16</v>
          </cell>
          <cell r="F437">
            <v>8.01</v>
          </cell>
        </row>
        <row r="438">
          <cell r="B438" t="str">
            <v>C2541</v>
          </cell>
          <cell r="C438" t="str">
            <v>TRANSPORTE VERTICAL DE MATERIAIS A GRANEL P/ A 5a. LAJE</v>
          </cell>
          <cell r="D438" t="str">
            <v>M3</v>
          </cell>
          <cell r="E438">
            <v>6.51</v>
          </cell>
          <cell r="F438">
            <v>8.46</v>
          </cell>
        </row>
        <row r="439">
          <cell r="C439" t="str">
            <v>TRANSPORTE COM GUINDASTE</v>
          </cell>
          <cell r="F439">
            <v>0</v>
          </cell>
        </row>
        <row r="440">
          <cell r="B440" t="str">
            <v>C2525</v>
          </cell>
          <cell r="C440" t="str">
            <v>TRANSPORTE C/GUINDASTE DE TORRE CAP. 1200KG</v>
          </cell>
          <cell r="D440" t="str">
            <v>CICLO</v>
          </cell>
          <cell r="E440">
            <v>5.33</v>
          </cell>
          <cell r="F440">
            <v>6.93</v>
          </cell>
        </row>
        <row r="441">
          <cell r="B441" t="str">
            <v>C2526</v>
          </cell>
          <cell r="C441" t="str">
            <v>TRANSPORTE C/GUINDASTE ESTACIONÁRIO CAP. 1100KG</v>
          </cell>
          <cell r="D441" t="str">
            <v>CICLO</v>
          </cell>
          <cell r="E441">
            <v>4.58</v>
          </cell>
          <cell r="F441">
            <v>5.95</v>
          </cell>
        </row>
        <row r="442">
          <cell r="B442" t="str">
            <v>C2528</v>
          </cell>
          <cell r="C442" t="str">
            <v>TRANSPORTE C/GUINDASTE SOBRE TRILHO CAP. 1100KG</v>
          </cell>
          <cell r="D442" t="str">
            <v>CICLO</v>
          </cell>
          <cell r="E442">
            <v>9.41</v>
          </cell>
          <cell r="F442">
            <v>12.23</v>
          </cell>
        </row>
        <row r="443">
          <cell r="B443" t="str">
            <v>C2527</v>
          </cell>
          <cell r="C443" t="str">
            <v>TRANSPORTE C/GUINDASTE SOBRE TRILHO CAP. 1200KG</v>
          </cell>
          <cell r="D443" t="str">
            <v>CICLO</v>
          </cell>
          <cell r="E443">
            <v>20.7</v>
          </cell>
          <cell r="F443">
            <v>26.91</v>
          </cell>
        </row>
        <row r="444">
          <cell r="C444" t="str">
            <v>OBRAS DE DRENAGEM</v>
          </cell>
          <cell r="F444">
            <v>0</v>
          </cell>
        </row>
        <row r="445">
          <cell r="C445" t="str">
            <v>ESGOTAMENTO DE ÁREAS E VALAS</v>
          </cell>
          <cell r="F445">
            <v>0</v>
          </cell>
        </row>
        <row r="446">
          <cell r="B446" t="str">
            <v>C1278</v>
          </cell>
          <cell r="C446" t="str">
            <v>ESGOTAMENTO C/BOMBA ELÉTRICA DE IMERSÃO 1KW ATÉ 8M</v>
          </cell>
          <cell r="D446" t="str">
            <v>M3</v>
          </cell>
          <cell r="E446">
            <v>0.04</v>
          </cell>
          <cell r="F446">
            <v>0.05</v>
          </cell>
        </row>
        <row r="447">
          <cell r="B447" t="str">
            <v>C1277</v>
          </cell>
          <cell r="C447" t="str">
            <v>ESGOTAMENTO C/BOMBA ELÉTRICA DE IMERSÃO 2.7KW ATÉ 8M</v>
          </cell>
          <cell r="D447" t="str">
            <v>M3</v>
          </cell>
          <cell r="E447">
            <v>0.05</v>
          </cell>
          <cell r="F447">
            <v>0.07</v>
          </cell>
        </row>
        <row r="448">
          <cell r="B448" t="str">
            <v>C2806</v>
          </cell>
          <cell r="C448" t="str">
            <v>ESGOTAMENTO COM CONJUNTO MOTO-BOMBA DE 20m3/h, H=6m.c.a</v>
          </cell>
          <cell r="D448" t="str">
            <v>H</v>
          </cell>
          <cell r="E448">
            <v>3.79</v>
          </cell>
          <cell r="F448">
            <v>4.93</v>
          </cell>
        </row>
        <row r="449">
          <cell r="B449" t="str">
            <v>C2807</v>
          </cell>
          <cell r="C449" t="str">
            <v>ESGOTAMENTO COM CUNJUNTO MOTO-BOMBA DE 20m3/h, H=10m.c.a</v>
          </cell>
          <cell r="D449" t="str">
            <v>H</v>
          </cell>
          <cell r="E449">
            <v>3.79</v>
          </cell>
          <cell r="F449">
            <v>4.93</v>
          </cell>
        </row>
        <row r="450">
          <cell r="C450" t="str">
            <v>REBAIXAMENTO DO LENÇOL FREÁTICO</v>
          </cell>
          <cell r="F450">
            <v>0</v>
          </cell>
        </row>
        <row r="451">
          <cell r="B451" t="str">
            <v>C2924</v>
          </cell>
          <cell r="C451" t="str">
            <v>REBAIXAMENTO DE LENÇOL FREÁTICO EM ÁREAS</v>
          </cell>
          <cell r="D451" t="str">
            <v>PTxDIA</v>
          </cell>
          <cell r="E451">
            <v>10.71</v>
          </cell>
          <cell r="F451">
            <v>13.92</v>
          </cell>
        </row>
        <row r="452">
          <cell r="B452" t="str">
            <v>C2922</v>
          </cell>
          <cell r="C452" t="str">
            <v>REBAIXAMENTO DE LENÇOL FREÁTICO EM ÁREAS (POÇOS DE VISITA)</v>
          </cell>
          <cell r="D452" t="str">
            <v>PTxDIA</v>
          </cell>
          <cell r="E452">
            <v>20.12</v>
          </cell>
          <cell r="F452">
            <v>26.16</v>
          </cell>
        </row>
        <row r="453">
          <cell r="B453" t="str">
            <v>C2923</v>
          </cell>
          <cell r="C453" t="str">
            <v>REBAIXAMENTO DE LENÇOL FREÁTICO EM VALAS</v>
          </cell>
          <cell r="D453" t="str">
            <v>M</v>
          </cell>
          <cell r="E453">
            <v>19.83</v>
          </cell>
          <cell r="F453">
            <v>25.78</v>
          </cell>
        </row>
        <row r="454">
          <cell r="C454" t="str">
            <v>OBRAS D' ARTE CORRENTE</v>
          </cell>
          <cell r="F454">
            <v>0</v>
          </cell>
        </row>
        <row r="455">
          <cell r="B455" t="str">
            <v>C0109</v>
          </cell>
          <cell r="C455" t="str">
            <v>AQUISIÇÃO, ASSENT. E REJUNT. DE TUBO DE CONCRETO SIMPLES D=30cm</v>
          </cell>
          <cell r="D455" t="str">
            <v>M</v>
          </cell>
          <cell r="E455">
            <v>44.55</v>
          </cell>
          <cell r="F455">
            <v>57.92</v>
          </cell>
        </row>
        <row r="456">
          <cell r="B456" t="str">
            <v>C0110</v>
          </cell>
          <cell r="C456" t="str">
            <v>AQUISIÇÃO, ASSENT. E REJUNT. DE TUBO DE CONCRETO SIMPLES D=40cm</v>
          </cell>
          <cell r="D456" t="str">
            <v>M</v>
          </cell>
          <cell r="E456">
            <v>57.35</v>
          </cell>
          <cell r="F456">
            <v>74.56</v>
          </cell>
        </row>
        <row r="457">
          <cell r="B457" t="str">
            <v>C0105</v>
          </cell>
          <cell r="C457" t="str">
            <v>AQUISIÇÃO, ASSENT. E REJUNT. DE TUBO DE CONCRETO ARMADO D= 60cm</v>
          </cell>
          <cell r="D457" t="str">
            <v>M</v>
          </cell>
          <cell r="E457">
            <v>99.34</v>
          </cell>
          <cell r="F457">
            <v>129.14</v>
          </cell>
        </row>
        <row r="458">
          <cell r="B458" t="str">
            <v>C0108</v>
          </cell>
          <cell r="C458" t="str">
            <v>AQUISIÇÃO, ASSENT. E REJUNT. DE TUBO DE CONCRETO ARMADO D=80cm</v>
          </cell>
          <cell r="D458" t="str">
            <v>M</v>
          </cell>
          <cell r="E458">
            <v>161.24</v>
          </cell>
          <cell r="F458">
            <v>209.61</v>
          </cell>
        </row>
        <row r="459">
          <cell r="B459" t="str">
            <v>C0104</v>
          </cell>
          <cell r="C459" t="str">
            <v>AQUISIÇÃO, ASSENT. E REJUNT. DE TUBO DE CONCRETO ARMADO D= 100cm</v>
          </cell>
          <cell r="D459" t="str">
            <v>M</v>
          </cell>
          <cell r="E459">
            <v>229.35</v>
          </cell>
          <cell r="F459">
            <v>298.16</v>
          </cell>
        </row>
        <row r="460">
          <cell r="B460" t="str">
            <v>C4325</v>
          </cell>
          <cell r="C460" t="str">
            <v>AQUISIÇÃO, ASSENT. E REJUNT. DE TUBO DE CONCRETO ARMADO D=100 cm, SOBRE BERÇO DE CONCRETO MOLDADO "IN LOCO", FCK &gt; 10MPa</v>
          </cell>
          <cell r="D460" t="str">
            <v>M</v>
          </cell>
          <cell r="E460">
            <v>370.24</v>
          </cell>
          <cell r="F460">
            <v>481.31</v>
          </cell>
        </row>
        <row r="461">
          <cell r="B461" t="str">
            <v>C0106</v>
          </cell>
          <cell r="C461" t="str">
            <v>AQUISIÇÃO, ASSENT. E REJUNT. DE TUBO DE CONCRETO ARMADO D=120cm</v>
          </cell>
          <cell r="D461" t="str">
            <v>M</v>
          </cell>
          <cell r="E461">
            <v>331.42</v>
          </cell>
          <cell r="F461">
            <v>430.85</v>
          </cell>
        </row>
        <row r="462">
          <cell r="B462" t="str">
            <v>C0107</v>
          </cell>
          <cell r="C462" t="str">
            <v>AQUISIÇÃO, ASSENT. E REJUNT. DE TUBO DE CONCRETO ARMADO D=150cm</v>
          </cell>
          <cell r="D462" t="str">
            <v>M</v>
          </cell>
          <cell r="E462">
            <v>484.84</v>
          </cell>
          <cell r="F462">
            <v>630.29</v>
          </cell>
        </row>
        <row r="463">
          <cell r="B463" t="str">
            <v>C0424</v>
          </cell>
          <cell r="C463" t="str">
            <v>BOCA DE BUEIRO SIMPLES TUBULAR D= 80cm</v>
          </cell>
          <cell r="D463" t="str">
            <v>UN</v>
          </cell>
          <cell r="E463">
            <v>575.85</v>
          </cell>
          <cell r="F463">
            <v>748.61</v>
          </cell>
        </row>
        <row r="464">
          <cell r="B464" t="str">
            <v>C0423</v>
          </cell>
          <cell r="C464" t="str">
            <v>BOCA DE BUEIRO SIMPLES TUBULAR D= 100cm</v>
          </cell>
          <cell r="D464" t="str">
            <v>UN</v>
          </cell>
          <cell r="E464">
            <v>759.78</v>
          </cell>
          <cell r="F464">
            <v>987.71</v>
          </cell>
        </row>
        <row r="465">
          <cell r="B465" t="str">
            <v>C0406</v>
          </cell>
          <cell r="C465" t="str">
            <v>BOCA DE BUEIRO DUPLO TUBULAR D= 80cm</v>
          </cell>
          <cell r="D465" t="str">
            <v>UN</v>
          </cell>
          <cell r="E465">
            <v>955.44</v>
          </cell>
          <cell r="F465">
            <v>1242.07</v>
          </cell>
        </row>
        <row r="466">
          <cell r="B466" t="str">
            <v>C0407</v>
          </cell>
          <cell r="C466" t="str">
            <v>BOCA DE BUEIRO DUPLO TUBULAR D=100cm</v>
          </cell>
          <cell r="D466" t="str">
            <v>UN</v>
          </cell>
          <cell r="E466">
            <v>1195.79</v>
          </cell>
          <cell r="F466">
            <v>1554.53</v>
          </cell>
        </row>
        <row r="467">
          <cell r="B467" t="str">
            <v>C0440</v>
          </cell>
          <cell r="C467" t="str">
            <v>BOCA DE BUEIRO TRIPLO TUBULAR D=100cm</v>
          </cell>
          <cell r="D467" t="str">
            <v>UN</v>
          </cell>
          <cell r="E467">
            <v>1631.81</v>
          </cell>
          <cell r="F467">
            <v>2121.35</v>
          </cell>
        </row>
        <row r="468">
          <cell r="B468" t="str">
            <v>C0408</v>
          </cell>
          <cell r="C468" t="str">
            <v>BOCA DE BUEIRO SIMPLES CAPEADO (1.00 X 1.00m)</v>
          </cell>
          <cell r="D468" t="str">
            <v>UN</v>
          </cell>
          <cell r="E468">
            <v>670.59</v>
          </cell>
          <cell r="F468">
            <v>871.77</v>
          </cell>
        </row>
        <row r="469">
          <cell r="B469" t="str">
            <v>C0409</v>
          </cell>
          <cell r="C469" t="str">
            <v>BOCA DE BUEIRO SIMPLES CAPEADO (1.50 X 1.00m)</v>
          </cell>
          <cell r="D469" t="str">
            <v>UN</v>
          </cell>
          <cell r="E469">
            <v>816.71</v>
          </cell>
          <cell r="F469">
            <v>1061.72</v>
          </cell>
        </row>
        <row r="470">
          <cell r="B470" t="str">
            <v>C0410</v>
          </cell>
          <cell r="C470" t="str">
            <v>BOCA DE BUEIRO SIMPLES CAPEADO (1.50 X 1.50m)</v>
          </cell>
          <cell r="D470" t="str">
            <v>UN</v>
          </cell>
          <cell r="E470">
            <v>1178.95</v>
          </cell>
          <cell r="F470">
            <v>1532.64</v>
          </cell>
        </row>
        <row r="471">
          <cell r="B471" t="str">
            <v>C0411</v>
          </cell>
          <cell r="C471" t="str">
            <v>BOCA DE BUEIRO SIMPLES CAPEADO (2.00 X 1.00m)</v>
          </cell>
          <cell r="D471" t="str">
            <v>UN</v>
          </cell>
          <cell r="E471">
            <v>940.91</v>
          </cell>
          <cell r="F471">
            <v>1223.18</v>
          </cell>
        </row>
        <row r="472">
          <cell r="B472" t="str">
            <v>C0412</v>
          </cell>
          <cell r="C472" t="str">
            <v>BOCA DE BUEIRO SIMPLES CAPEADO (2.00 X 1.50m)</v>
          </cell>
          <cell r="D472" t="str">
            <v>UN</v>
          </cell>
          <cell r="E472">
            <v>1304.94</v>
          </cell>
          <cell r="F472">
            <v>1696.42</v>
          </cell>
        </row>
        <row r="473">
          <cell r="B473" t="str">
            <v>C0413</v>
          </cell>
          <cell r="C473" t="str">
            <v>BOCA DE BUEIRO SIMPLES CAPEADO (2.00 X 2.00m)</v>
          </cell>
          <cell r="D473" t="str">
            <v>UN</v>
          </cell>
          <cell r="E473">
            <v>1743.46</v>
          </cell>
          <cell r="F473">
            <v>2266.5</v>
          </cell>
        </row>
        <row r="474">
          <cell r="B474" t="str">
            <v>C0414</v>
          </cell>
          <cell r="C474" t="str">
            <v>BOCA DE BUEIRO SIMPLES CAPEADO (2.50 X 1.00m)</v>
          </cell>
          <cell r="D474" t="str">
            <v>UN</v>
          </cell>
          <cell r="E474">
            <v>1063.39</v>
          </cell>
          <cell r="F474">
            <v>1382.41</v>
          </cell>
        </row>
        <row r="475">
          <cell r="B475" t="str">
            <v>C0415</v>
          </cell>
          <cell r="C475" t="str">
            <v>BOCA DE BUEIRO SIMPLES CAPEADO (2.50 X 1.50m)</v>
          </cell>
          <cell r="D475" t="str">
            <v>UN</v>
          </cell>
          <cell r="E475">
            <v>1449.26</v>
          </cell>
          <cell r="F475">
            <v>1884.04</v>
          </cell>
        </row>
        <row r="476">
          <cell r="B476" t="str">
            <v>C0416</v>
          </cell>
          <cell r="C476" t="str">
            <v>BOCA DE BUEIRO SIMPLES CAPEADO (2.50 X 2.00m)</v>
          </cell>
          <cell r="D476" t="str">
            <v>UN</v>
          </cell>
          <cell r="E476">
            <v>1961.88</v>
          </cell>
          <cell r="F476">
            <v>2550.44</v>
          </cell>
        </row>
        <row r="477">
          <cell r="B477" t="str">
            <v>C0417</v>
          </cell>
          <cell r="C477" t="str">
            <v>BOCA DE BUEIRO SIMPLES CAPEADO (2.50 X 2.50m)</v>
          </cell>
          <cell r="D477" t="str">
            <v>UN</v>
          </cell>
          <cell r="E477">
            <v>2505.13</v>
          </cell>
          <cell r="F477">
            <v>3256.67</v>
          </cell>
        </row>
        <row r="478">
          <cell r="B478" t="str">
            <v>C0418</v>
          </cell>
          <cell r="C478" t="str">
            <v>BOCA DE BUEIRO SIMPLES CAPEADO (3.00 X 1.00m)</v>
          </cell>
          <cell r="D478" t="str">
            <v>UN</v>
          </cell>
          <cell r="E478">
            <v>1188.28</v>
          </cell>
          <cell r="F478">
            <v>1544.76</v>
          </cell>
        </row>
        <row r="479">
          <cell r="B479" t="str">
            <v>C0419</v>
          </cell>
          <cell r="C479" t="str">
            <v>BOCA DE BUEIRO SIMPLES CAPEADO (3.00 X 1.50m)</v>
          </cell>
          <cell r="D479" t="str">
            <v>UN</v>
          </cell>
          <cell r="E479">
            <v>1664.72</v>
          </cell>
          <cell r="F479">
            <v>2164.14</v>
          </cell>
        </row>
        <row r="480">
          <cell r="B480" t="str">
            <v>C0420</v>
          </cell>
          <cell r="C480" t="str">
            <v>BOCA DE BUEIRO SIMPLES CAPEADO (3.00 X 2.00m)</v>
          </cell>
          <cell r="D480" t="str">
            <v>UN</v>
          </cell>
          <cell r="E480">
            <v>2158.59</v>
          </cell>
          <cell r="F480">
            <v>2806.17</v>
          </cell>
        </row>
        <row r="481">
          <cell r="B481" t="str">
            <v>C0421</v>
          </cell>
          <cell r="C481" t="str">
            <v>BOCA DE BUEIRO SIMPLES CAPEADO (3.00 X 2.50m)</v>
          </cell>
          <cell r="D481" t="str">
            <v>UN</v>
          </cell>
          <cell r="E481">
            <v>2727.81</v>
          </cell>
          <cell r="F481">
            <v>3546.15</v>
          </cell>
        </row>
        <row r="482">
          <cell r="B482" t="str">
            <v>C0422</v>
          </cell>
          <cell r="C482" t="str">
            <v>BOCA DE BUEIRO SIMPLES CAPEADO (3.00 X 3.00m)</v>
          </cell>
          <cell r="D482" t="str">
            <v>UN</v>
          </cell>
          <cell r="E482">
            <v>3372.41</v>
          </cell>
          <cell r="F482">
            <v>4384.13</v>
          </cell>
        </row>
        <row r="483">
          <cell r="B483" t="str">
            <v>C0391</v>
          </cell>
          <cell r="C483" t="str">
            <v>BOCA DE BUEIRO DUPLO CAPEADO (1.00 X 1.00m)</v>
          </cell>
          <cell r="D483" t="str">
            <v>UN</v>
          </cell>
          <cell r="E483">
            <v>964.36</v>
          </cell>
          <cell r="F483">
            <v>1253.67</v>
          </cell>
        </row>
        <row r="484">
          <cell r="B484" t="str">
            <v>C0392</v>
          </cell>
          <cell r="C484" t="str">
            <v>BOCA DE BUEIRO DUPLO CAPEADO (1.50 X 1.00m)</v>
          </cell>
          <cell r="D484" t="str">
            <v>UN</v>
          </cell>
          <cell r="E484">
            <v>1228.66</v>
          </cell>
          <cell r="F484">
            <v>1597.26</v>
          </cell>
        </row>
        <row r="485">
          <cell r="B485" t="str">
            <v>C0393</v>
          </cell>
          <cell r="C485" t="str">
            <v>BOCA DE BUEIRO DUPLO CAPEADO (1.50 X 1.50m)</v>
          </cell>
          <cell r="D485" t="str">
            <v>UN</v>
          </cell>
          <cell r="E485">
            <v>1687.31</v>
          </cell>
          <cell r="F485">
            <v>2193.5</v>
          </cell>
        </row>
        <row r="486">
          <cell r="B486" t="str">
            <v>C0394</v>
          </cell>
          <cell r="C486" t="str">
            <v>BOCA DE BUEIRO DUPLO CAPEADO (2.00 X 1.00m)</v>
          </cell>
          <cell r="D486" t="str">
            <v>UN</v>
          </cell>
          <cell r="E486">
            <v>1461.71</v>
          </cell>
          <cell r="F486">
            <v>1900.22</v>
          </cell>
        </row>
        <row r="487">
          <cell r="B487" t="str">
            <v>C0395</v>
          </cell>
          <cell r="C487" t="str">
            <v>BOCA DE BUEIRO DUPLO CAPEADO (2.00 X 1.50m)</v>
          </cell>
          <cell r="D487" t="str">
            <v>UN</v>
          </cell>
          <cell r="E487">
            <v>1926.62</v>
          </cell>
          <cell r="F487">
            <v>2504.61</v>
          </cell>
        </row>
        <row r="488">
          <cell r="B488" t="str">
            <v>C0396</v>
          </cell>
          <cell r="C488" t="str">
            <v>BOCA DE BUEIRO DUPLO CAPEADO (2.00 X 2.00m)</v>
          </cell>
          <cell r="D488" t="str">
            <v>UN</v>
          </cell>
          <cell r="E488">
            <v>2467.27</v>
          </cell>
          <cell r="F488">
            <v>3207.45</v>
          </cell>
        </row>
        <row r="489">
          <cell r="B489" t="str">
            <v>C0397</v>
          </cell>
          <cell r="C489" t="str">
            <v>BOCA DE BUEIRO DUPLO CAPEADO (2.50 X 1.00m)</v>
          </cell>
          <cell r="D489" t="str">
            <v>UN</v>
          </cell>
          <cell r="E489">
            <v>1685.7</v>
          </cell>
          <cell r="F489">
            <v>2191.41</v>
          </cell>
        </row>
        <row r="490">
          <cell r="B490" t="str">
            <v>C0398</v>
          </cell>
          <cell r="C490" t="str">
            <v>BOCA DE BUEIRO DUPLO CAPEADO (2.50 X 1.50m)</v>
          </cell>
          <cell r="D490" t="str">
            <v>UN</v>
          </cell>
          <cell r="E490">
            <v>2189.89</v>
          </cell>
          <cell r="F490">
            <v>2846.86</v>
          </cell>
        </row>
        <row r="491">
          <cell r="B491" t="str">
            <v>C0399</v>
          </cell>
          <cell r="C491" t="str">
            <v>BOCA DE BUEIRO DUPLO CAPEADO (2.50 X 2.00m)</v>
          </cell>
          <cell r="D491" t="str">
            <v>UN</v>
          </cell>
          <cell r="E491">
            <v>2854.3</v>
          </cell>
          <cell r="F491">
            <v>3710.59</v>
          </cell>
        </row>
        <row r="492">
          <cell r="B492" t="str">
            <v>C0400</v>
          </cell>
          <cell r="C492" t="str">
            <v>BOCA DE BUEIRO DUPLO CAPEADO (2.50 X 2.50m)</v>
          </cell>
          <cell r="D492" t="str">
            <v>UN</v>
          </cell>
          <cell r="E492">
            <v>3521.34</v>
          </cell>
          <cell r="F492">
            <v>4577.74</v>
          </cell>
        </row>
        <row r="493">
          <cell r="B493" t="str">
            <v>C0401</v>
          </cell>
          <cell r="C493" t="str">
            <v>BOCA DE BUEIRO DUPLO CAPEADO (3.00 X 1.00m)</v>
          </cell>
          <cell r="D493" t="str">
            <v>UN</v>
          </cell>
          <cell r="E493">
            <v>1915.5</v>
          </cell>
          <cell r="F493">
            <v>2490.15</v>
          </cell>
        </row>
        <row r="494">
          <cell r="B494" t="str">
            <v>C0402</v>
          </cell>
          <cell r="C494" t="str">
            <v>BOCA DE BUEIRO DUPLO CAPEADO (3.00 X 1.50m)</v>
          </cell>
          <cell r="D494" t="str">
            <v>UN</v>
          </cell>
          <cell r="E494">
            <v>2569.62</v>
          </cell>
          <cell r="F494">
            <v>3340.51</v>
          </cell>
        </row>
        <row r="495">
          <cell r="B495" t="str">
            <v>C0403</v>
          </cell>
          <cell r="C495" t="str">
            <v>BOCA DE BUEIRO DUPLO CAPEADO (3.00 X 2.00m)</v>
          </cell>
          <cell r="D495" t="str">
            <v>UN</v>
          </cell>
          <cell r="E495">
            <v>3206.39</v>
          </cell>
          <cell r="F495">
            <v>4168.31</v>
          </cell>
        </row>
        <row r="496">
          <cell r="B496" t="str">
            <v>C0404</v>
          </cell>
          <cell r="C496" t="str">
            <v>BOCA DE BUEIRO DUPLO CAPEADO (3.00 X 2.50m)</v>
          </cell>
          <cell r="D496" t="str">
            <v>UN</v>
          </cell>
          <cell r="E496">
            <v>3918.54</v>
          </cell>
          <cell r="F496">
            <v>5094.1</v>
          </cell>
        </row>
        <row r="497">
          <cell r="B497" t="str">
            <v>C0405</v>
          </cell>
          <cell r="C497" t="str">
            <v>BOCA DE BUEIRO DUPLO CAPEADO (3.00 X 3.00m)</v>
          </cell>
          <cell r="D497" t="str">
            <v>UN</v>
          </cell>
          <cell r="E497">
            <v>4706.05</v>
          </cell>
          <cell r="F497">
            <v>6117.87</v>
          </cell>
        </row>
        <row r="498">
          <cell r="B498" t="str">
            <v>C0425</v>
          </cell>
          <cell r="C498" t="str">
            <v>BOCA DE BUEIRO TRIPLO CAPEADO (1.00 X 1.00m)</v>
          </cell>
          <cell r="D498" t="str">
            <v>UN</v>
          </cell>
          <cell r="E498">
            <v>1258.06</v>
          </cell>
          <cell r="F498">
            <v>1635.48</v>
          </cell>
        </row>
        <row r="499">
          <cell r="B499" t="str">
            <v>C0426</v>
          </cell>
          <cell r="C499" t="str">
            <v>BOCA DE BUEIRO TRIPLO CAPEADO (1.50 X 1.00m)</v>
          </cell>
          <cell r="D499" t="str">
            <v>UN</v>
          </cell>
          <cell r="E499">
            <v>1640.6</v>
          </cell>
          <cell r="F499">
            <v>2132.78</v>
          </cell>
        </row>
        <row r="500">
          <cell r="B500" t="str">
            <v>C0427</v>
          </cell>
          <cell r="C500" t="str">
            <v>BOCA DE BUEIRO TRIPLO CAPEADO (1.50 X 1.50m)</v>
          </cell>
          <cell r="D500" t="str">
            <v>UN</v>
          </cell>
          <cell r="E500">
            <v>2195.72</v>
          </cell>
          <cell r="F500">
            <v>2854.44</v>
          </cell>
        </row>
        <row r="501">
          <cell r="B501" t="str">
            <v>C0428</v>
          </cell>
          <cell r="C501" t="str">
            <v>BOCA DE BUEIRO TRIPLO CAPEADO (2.00 X 1.00m)</v>
          </cell>
          <cell r="D501" t="str">
            <v>UN</v>
          </cell>
          <cell r="E501">
            <v>1981.62</v>
          </cell>
          <cell r="F501">
            <v>2576.11</v>
          </cell>
        </row>
        <row r="502">
          <cell r="B502" t="str">
            <v>C0429</v>
          </cell>
          <cell r="C502" t="str">
            <v>BOCA DE BUEIRO TRIPLO CAPEADO (2.00 X 1.50m)</v>
          </cell>
          <cell r="D502" t="str">
            <v>UN</v>
          </cell>
          <cell r="E502">
            <v>2548.67</v>
          </cell>
          <cell r="F502">
            <v>3313.27</v>
          </cell>
        </row>
        <row r="503">
          <cell r="B503" t="str">
            <v>C0430</v>
          </cell>
          <cell r="C503" t="str">
            <v>BOCA DE BUEIRO TRIPLO CAPEADO (2.00 X 2.00m)</v>
          </cell>
          <cell r="D503" t="str">
            <v>UN</v>
          </cell>
          <cell r="E503">
            <v>3190.94</v>
          </cell>
          <cell r="F503">
            <v>4148.22</v>
          </cell>
        </row>
        <row r="504">
          <cell r="B504" t="str">
            <v>C0431</v>
          </cell>
          <cell r="C504" t="str">
            <v>BOCA DE BUEIRO TRIPLO CAPEADO (2.50 X 1.00m)</v>
          </cell>
          <cell r="D504" t="str">
            <v>UN</v>
          </cell>
          <cell r="E504">
            <v>2307.85</v>
          </cell>
          <cell r="F504">
            <v>3000.21</v>
          </cell>
        </row>
        <row r="505">
          <cell r="B505" t="str">
            <v>C0432</v>
          </cell>
          <cell r="C505" t="str">
            <v>BOCA DE BUEIRO TRIPLO CAPEADO (2.50 X 1.50m)</v>
          </cell>
          <cell r="D505" t="str">
            <v>UN</v>
          </cell>
          <cell r="E505">
            <v>2930.73</v>
          </cell>
          <cell r="F505">
            <v>3809.95</v>
          </cell>
        </row>
        <row r="506">
          <cell r="B506" t="str">
            <v>C0433</v>
          </cell>
          <cell r="C506" t="str">
            <v>BOCA DE BUEIRO TRIPLO CAPEADO (2.50 X 2.00m)</v>
          </cell>
          <cell r="D506" t="str">
            <v>UN</v>
          </cell>
          <cell r="E506">
            <v>3746.77</v>
          </cell>
          <cell r="F506">
            <v>4870.8</v>
          </cell>
        </row>
        <row r="507">
          <cell r="B507" t="str">
            <v>C0434</v>
          </cell>
          <cell r="C507" t="str">
            <v>BOCA DE BUEIRO TRIPLO CAPEADO (2.50 X 2.50m)</v>
          </cell>
          <cell r="D507" t="str">
            <v>UN</v>
          </cell>
          <cell r="E507">
            <v>4537.35</v>
          </cell>
          <cell r="F507">
            <v>5898.56</v>
          </cell>
        </row>
        <row r="508">
          <cell r="B508" t="str">
            <v>C0435</v>
          </cell>
          <cell r="C508" t="str">
            <v>BOCA DE BUEIRO TRIPLO CAPEADO (3.00 X 1.00m)</v>
          </cell>
          <cell r="D508" t="str">
            <v>UN</v>
          </cell>
          <cell r="E508">
            <v>2642.72</v>
          </cell>
          <cell r="F508">
            <v>3435.54</v>
          </cell>
        </row>
        <row r="509">
          <cell r="B509" t="str">
            <v>C0436</v>
          </cell>
          <cell r="C509" t="str">
            <v>BOCA DE BUEIRO TRIPLO CAPEADO (3.00 X 1.50m)</v>
          </cell>
          <cell r="D509" t="str">
            <v>UN</v>
          </cell>
          <cell r="E509">
            <v>3474.3</v>
          </cell>
          <cell r="F509">
            <v>4516.59</v>
          </cell>
        </row>
        <row r="510">
          <cell r="B510" t="str">
            <v>C0437</v>
          </cell>
          <cell r="C510" t="str">
            <v>BOCA DE BUEIRO TRIPLO CAPEADO (3.00 X 2.00m)</v>
          </cell>
          <cell r="D510" t="str">
            <v>UN</v>
          </cell>
          <cell r="E510">
            <v>4254</v>
          </cell>
          <cell r="F510">
            <v>5530.2</v>
          </cell>
        </row>
        <row r="511">
          <cell r="B511" t="str">
            <v>C0438</v>
          </cell>
          <cell r="C511" t="str">
            <v>BOCA DE BUEIRO TRIPLO CAPEADO (3.00 X 2.50m)</v>
          </cell>
          <cell r="D511" t="str">
            <v>UN</v>
          </cell>
          <cell r="E511">
            <v>5109.06</v>
          </cell>
          <cell r="F511">
            <v>6641.78</v>
          </cell>
        </row>
        <row r="512">
          <cell r="B512" t="str">
            <v>C0439</v>
          </cell>
          <cell r="C512" t="str">
            <v>BOCA DE BUEIRO TRIPLO CAPEADO (3.00 X 3.00m)</v>
          </cell>
          <cell r="D512" t="str">
            <v>UN</v>
          </cell>
          <cell r="E512">
            <v>6039.48</v>
          </cell>
          <cell r="F512">
            <v>7851.32</v>
          </cell>
        </row>
        <row r="513">
          <cell r="B513" t="str">
            <v>C0919</v>
          </cell>
          <cell r="C513" t="str">
            <v>CORPO DE BUEIRO SIMPLES TUBULAR D= 80cm</v>
          </cell>
          <cell r="D513" t="str">
            <v>M</v>
          </cell>
          <cell r="E513">
            <v>225.31</v>
          </cell>
          <cell r="F513">
            <v>292.9</v>
          </cell>
        </row>
        <row r="514">
          <cell r="B514" t="str">
            <v>C0920</v>
          </cell>
          <cell r="C514" t="str">
            <v>CORPO DE BUEIRO SIMPLES TUBULAR D=100cm</v>
          </cell>
          <cell r="D514" t="str">
            <v>M</v>
          </cell>
          <cell r="E514">
            <v>315.25</v>
          </cell>
          <cell r="F514">
            <v>409.83</v>
          </cell>
        </row>
        <row r="515">
          <cell r="B515" t="str">
            <v>C0886</v>
          </cell>
          <cell r="C515" t="str">
            <v>CORPO DE BUEIRO DUPLO TUBULAR D= 80cm</v>
          </cell>
          <cell r="D515" t="str">
            <v>M</v>
          </cell>
          <cell r="E515">
            <v>431.98</v>
          </cell>
          <cell r="F515">
            <v>561.57</v>
          </cell>
        </row>
        <row r="516">
          <cell r="B516" t="str">
            <v>C0887</v>
          </cell>
          <cell r="C516" t="str">
            <v>CORPO DE BUEIRO DUPLO TUBULAR D= 100cm</v>
          </cell>
          <cell r="D516" t="str">
            <v>M</v>
          </cell>
          <cell r="E516">
            <v>607.49</v>
          </cell>
          <cell r="F516">
            <v>789.74</v>
          </cell>
        </row>
        <row r="517">
          <cell r="B517" t="str">
            <v>C0918</v>
          </cell>
          <cell r="C517" t="str">
            <v>CORPO DE BUEIRO TRIPLO TUBULAR D= 100cm</v>
          </cell>
          <cell r="D517" t="str">
            <v>M</v>
          </cell>
          <cell r="E517">
            <v>899.01</v>
          </cell>
          <cell r="F517">
            <v>1168.71</v>
          </cell>
        </row>
        <row r="518">
          <cell r="B518" t="str">
            <v>C0888</v>
          </cell>
          <cell r="C518" t="str">
            <v>CORPO DE BUEIRO SIMPLES CAPEADO (1.00 X 1.00m)</v>
          </cell>
          <cell r="D518" t="str">
            <v>M</v>
          </cell>
          <cell r="E518">
            <v>553.43</v>
          </cell>
          <cell r="F518">
            <v>719.46</v>
          </cell>
        </row>
        <row r="519">
          <cell r="B519" t="str">
            <v>C0889</v>
          </cell>
          <cell r="C519" t="str">
            <v>CORPO DE BUEIRO SIMPLES CAPEADO (1.50 X 1.00m)</v>
          </cell>
          <cell r="D519" t="str">
            <v>M</v>
          </cell>
          <cell r="E519">
            <v>740.72</v>
          </cell>
          <cell r="F519">
            <v>962.94</v>
          </cell>
        </row>
        <row r="520">
          <cell r="B520" t="str">
            <v>C0890</v>
          </cell>
          <cell r="C520" t="str">
            <v>CORPO DE BUEIRO SIMPLES CAPEADO (1.50 X 1.50m)</v>
          </cell>
          <cell r="D520" t="str">
            <v>M</v>
          </cell>
          <cell r="E520">
            <v>918.29</v>
          </cell>
          <cell r="F520">
            <v>1193.78</v>
          </cell>
        </row>
        <row r="521">
          <cell r="B521" t="str">
            <v>C0891</v>
          </cell>
          <cell r="C521" t="str">
            <v>CORPO DE BUEIRO SIMPLES CAPEADO (2.00 X 1.00m)</v>
          </cell>
          <cell r="D521" t="str">
            <v>M</v>
          </cell>
          <cell r="E521">
            <v>950.2</v>
          </cell>
          <cell r="F521">
            <v>1235.26</v>
          </cell>
        </row>
        <row r="522">
          <cell r="B522" t="str">
            <v>C0892</v>
          </cell>
          <cell r="C522" t="str">
            <v>CORPO DE BUEIRO SIMPLES CAPEADO (2.00 X 1.50m)</v>
          </cell>
          <cell r="D522" t="str">
            <v>M</v>
          </cell>
          <cell r="E522">
            <v>1108.18</v>
          </cell>
          <cell r="F522">
            <v>1440.63</v>
          </cell>
        </row>
        <row r="523">
          <cell r="B523" t="str">
            <v>C0893</v>
          </cell>
          <cell r="C523" t="str">
            <v>CORPO DE BUEIRO SIMPLES CAPEADO (2.00 X 2.00m)</v>
          </cell>
          <cell r="D523" t="str">
            <v>M</v>
          </cell>
          <cell r="E523">
            <v>1266.16</v>
          </cell>
          <cell r="F523">
            <v>1646.01</v>
          </cell>
        </row>
        <row r="524">
          <cell r="B524" t="str">
            <v>C0894</v>
          </cell>
          <cell r="C524" t="str">
            <v>CORPO DE BUEIRO SIMPLES CAPEADO (2.50 X 1.00m)</v>
          </cell>
          <cell r="D524" t="str">
            <v>M</v>
          </cell>
          <cell r="E524">
            <v>1094.67</v>
          </cell>
          <cell r="F524">
            <v>1423.07</v>
          </cell>
        </row>
        <row r="525">
          <cell r="B525" t="str">
            <v>C0895</v>
          </cell>
          <cell r="C525" t="str">
            <v>CORPO DE BUEIRO SIMPLES CAPEADO (2.50 X 1.50m)</v>
          </cell>
          <cell r="D525" t="str">
            <v>M</v>
          </cell>
          <cell r="E525">
            <v>1259.63</v>
          </cell>
          <cell r="F525">
            <v>1637.52</v>
          </cell>
        </row>
        <row r="526">
          <cell r="B526" t="str">
            <v>C0896</v>
          </cell>
          <cell r="C526" t="str">
            <v>CORPO DE BUEIRO SIMPLES CAPEADO (2.50 X 2.00m)</v>
          </cell>
          <cell r="D526" t="str">
            <v>M</v>
          </cell>
          <cell r="E526">
            <v>1507.47</v>
          </cell>
          <cell r="F526">
            <v>1959.71</v>
          </cell>
        </row>
        <row r="527">
          <cell r="B527" t="str">
            <v>C0897</v>
          </cell>
          <cell r="C527" t="str">
            <v>CORPO DE BUEIRO SIMPLES CAPEADO (2.50 X 2.50m)</v>
          </cell>
          <cell r="D527" t="str">
            <v>M</v>
          </cell>
          <cell r="E527">
            <v>1687.2</v>
          </cell>
          <cell r="F527">
            <v>2193.36</v>
          </cell>
        </row>
        <row r="528">
          <cell r="B528" t="str">
            <v>C0898</v>
          </cell>
          <cell r="C528" t="str">
            <v>CORPO DE BUEIRO SIMPLES CAPEADO (3.00 X 1.00m)</v>
          </cell>
          <cell r="D528" t="str">
            <v>M</v>
          </cell>
          <cell r="E528">
            <v>1264.14</v>
          </cell>
          <cell r="F528">
            <v>1643.38</v>
          </cell>
        </row>
        <row r="529">
          <cell r="B529" t="str">
            <v>C0899</v>
          </cell>
          <cell r="C529" t="str">
            <v>CORPO DE BUEIRO SIMPLES CAPEADO (3.00 X 1.50m)</v>
          </cell>
          <cell r="D529" t="str">
            <v>M</v>
          </cell>
          <cell r="E529">
            <v>1538.05</v>
          </cell>
          <cell r="F529">
            <v>1999.47</v>
          </cell>
        </row>
        <row r="530">
          <cell r="B530" t="str">
            <v>C0900</v>
          </cell>
          <cell r="C530" t="str">
            <v>CORPO DE BUEIRO SIMPLES CAPEADO (3.00 X 2.00m)</v>
          </cell>
          <cell r="D530" t="str">
            <v>M</v>
          </cell>
          <cell r="E530">
            <v>1732.16</v>
          </cell>
          <cell r="F530">
            <v>2251.81</v>
          </cell>
        </row>
        <row r="531">
          <cell r="B531" t="str">
            <v>C0901</v>
          </cell>
          <cell r="C531" t="str">
            <v>CORPO DE BUEIRO SIMPLES CAPEADO (3.00 X 2.50m)</v>
          </cell>
          <cell r="D531" t="str">
            <v>M</v>
          </cell>
          <cell r="E531">
            <v>1926.27</v>
          </cell>
          <cell r="F531">
            <v>2504.15</v>
          </cell>
        </row>
        <row r="532">
          <cell r="B532" t="str">
            <v>C0902</v>
          </cell>
          <cell r="C532" t="str">
            <v>CORPO DE BUEIRO SIMPLES CAPEADO (3.00 X 3.00m)</v>
          </cell>
          <cell r="D532" t="str">
            <v>M</v>
          </cell>
          <cell r="E532">
            <v>2120.38</v>
          </cell>
          <cell r="F532">
            <v>2756.49</v>
          </cell>
        </row>
        <row r="533">
          <cell r="B533" t="str">
            <v>C0872</v>
          </cell>
          <cell r="C533" t="str">
            <v>CORPO DE BUEIRO DUPLO CAPEADO (1.00 X 1.00m)</v>
          </cell>
          <cell r="D533" t="str">
            <v>M</v>
          </cell>
          <cell r="E533">
            <v>918.59</v>
          </cell>
          <cell r="F533">
            <v>1194.17</v>
          </cell>
        </row>
        <row r="534">
          <cell r="B534" t="str">
            <v>C0873</v>
          </cell>
          <cell r="C534" t="str">
            <v>CORPO DE BUEIRO DUPLO CAPEADO (1.50 X 1.00m)</v>
          </cell>
          <cell r="D534" t="str">
            <v>M</v>
          </cell>
          <cell r="E534">
            <v>1266.58</v>
          </cell>
          <cell r="F534">
            <v>1646.55</v>
          </cell>
        </row>
        <row r="535">
          <cell r="B535" t="str">
            <v>C0874</v>
          </cell>
          <cell r="C535" t="str">
            <v>CORPO DE BUEIRO DUPLO CAPEADO (1.50 X 1.50m)</v>
          </cell>
          <cell r="D535" t="str">
            <v>M</v>
          </cell>
          <cell r="E535">
            <v>1543.44</v>
          </cell>
          <cell r="F535">
            <v>2006.47</v>
          </cell>
        </row>
        <row r="536">
          <cell r="B536" t="str">
            <v>C0875</v>
          </cell>
          <cell r="C536" t="str">
            <v>CORPO DE BUEIRO DUPLO CAPEADO (2.00 X 1.00m)</v>
          </cell>
          <cell r="D536" t="str">
            <v>M</v>
          </cell>
          <cell r="E536">
            <v>1672.24</v>
          </cell>
          <cell r="F536">
            <v>2173.91</v>
          </cell>
        </row>
        <row r="537">
          <cell r="B537" t="str">
            <v>C0876</v>
          </cell>
          <cell r="C537" t="str">
            <v>CORPO DE BUEIRO DUPLO CAPEADO (2.00 X 1.50m)</v>
          </cell>
          <cell r="D537" t="str">
            <v>M</v>
          </cell>
          <cell r="E537">
            <v>1923.18</v>
          </cell>
          <cell r="F537">
            <v>2500.13</v>
          </cell>
        </row>
        <row r="538">
          <cell r="B538" t="str">
            <v>C0877</v>
          </cell>
          <cell r="C538" t="str">
            <v>CORPO DE BUEIRO DUPLO CAPEADO (2.00 X 2.00m)</v>
          </cell>
          <cell r="D538" t="str">
            <v>M</v>
          </cell>
          <cell r="E538">
            <v>2174.12</v>
          </cell>
          <cell r="F538">
            <v>2826.36</v>
          </cell>
        </row>
        <row r="539">
          <cell r="B539" t="str">
            <v>C0878</v>
          </cell>
          <cell r="C539" t="str">
            <v>CORPO DE BUEIRO DUPLO CAPEADO (2.50 X 1.00m)</v>
          </cell>
          <cell r="D539" t="str">
            <v>M</v>
          </cell>
          <cell r="E539">
            <v>1961.19</v>
          </cell>
          <cell r="F539">
            <v>2549.55</v>
          </cell>
        </row>
        <row r="540">
          <cell r="B540" t="str">
            <v>C0879</v>
          </cell>
          <cell r="C540" t="str">
            <v>CORPO DE BUEIRO DUPLO CAPEADO (2.50 X 1.50m)</v>
          </cell>
          <cell r="D540" t="str">
            <v>M</v>
          </cell>
          <cell r="E540">
            <v>2226.09</v>
          </cell>
          <cell r="F540">
            <v>2893.92</v>
          </cell>
        </row>
        <row r="541">
          <cell r="B541" t="str">
            <v>C0880</v>
          </cell>
          <cell r="C541" t="str">
            <v>CORPO DE BUEIRO DUPLO CAPEADO (2.50 X 2.00m)</v>
          </cell>
          <cell r="D541" t="str">
            <v>M</v>
          </cell>
          <cell r="E541">
            <v>2615.36</v>
          </cell>
          <cell r="F541">
            <v>3399.97</v>
          </cell>
        </row>
        <row r="542">
          <cell r="B542" t="str">
            <v>C0921</v>
          </cell>
          <cell r="C542" t="str">
            <v>CORPO DE BUEIRO DUPLO CAPEADO (2.50 X 2.50m)</v>
          </cell>
          <cell r="D542" t="str">
            <v>M</v>
          </cell>
          <cell r="E542">
            <v>2902.43</v>
          </cell>
          <cell r="F542">
            <v>3773.16</v>
          </cell>
        </row>
        <row r="543">
          <cell r="B543" t="str">
            <v>C0881</v>
          </cell>
          <cell r="C543" t="str">
            <v>CORPO DE BUEIRO DUPLO CAPEADO (3.00 X 1.00m)</v>
          </cell>
          <cell r="D543" t="str">
            <v>M</v>
          </cell>
          <cell r="E543">
            <v>2300.13</v>
          </cell>
          <cell r="F543">
            <v>2990.17</v>
          </cell>
        </row>
        <row r="544">
          <cell r="B544" t="str">
            <v>C0882</v>
          </cell>
          <cell r="C544" t="str">
            <v>CORPO DE BUEIRO DUPLO CAPEADO (3.00 X 1.50m)</v>
          </cell>
          <cell r="D544" t="str">
            <v>M</v>
          </cell>
          <cell r="E544">
            <v>2731.94</v>
          </cell>
          <cell r="F544">
            <v>3551.52</v>
          </cell>
        </row>
        <row r="545">
          <cell r="B545" t="str">
            <v>C0883</v>
          </cell>
          <cell r="C545" t="str">
            <v>CORPO DE BUEIRO DUPLO CAPEADO (3.00 X 2.00m)</v>
          </cell>
          <cell r="D545" t="str">
            <v>M</v>
          </cell>
          <cell r="E545">
            <v>3044.06</v>
          </cell>
          <cell r="F545">
            <v>3957.28</v>
          </cell>
        </row>
        <row r="546">
          <cell r="B546" t="str">
            <v>C0884</v>
          </cell>
          <cell r="C546" t="str">
            <v>CORPO DE BUEIRO DUPLO CAPEADO (3.00 X 2.50m)</v>
          </cell>
          <cell r="D546" t="str">
            <v>M</v>
          </cell>
          <cell r="E546">
            <v>3356.18</v>
          </cell>
          <cell r="F546">
            <v>4363.03</v>
          </cell>
        </row>
        <row r="547">
          <cell r="B547" t="str">
            <v>C0885</v>
          </cell>
          <cell r="C547" t="str">
            <v>CORPO DE BUEIRO DUPLO CAPEADO (3.00 X 3.00m)</v>
          </cell>
          <cell r="D547" t="str">
            <v>M</v>
          </cell>
          <cell r="E547">
            <v>3668.3</v>
          </cell>
          <cell r="F547">
            <v>4768.79</v>
          </cell>
        </row>
        <row r="548">
          <cell r="B548" t="str">
            <v>C0903</v>
          </cell>
          <cell r="C548" t="str">
            <v>CORPO DE BUEIRO TRIPLO CAPEADO (1.00 X 1.00m)</v>
          </cell>
          <cell r="D548" t="str">
            <v>M</v>
          </cell>
          <cell r="E548">
            <v>1283.75</v>
          </cell>
          <cell r="F548">
            <v>1668.88</v>
          </cell>
        </row>
        <row r="549">
          <cell r="B549" t="str">
            <v>C0904</v>
          </cell>
          <cell r="C549" t="str">
            <v>CORPO DE BUEIRO TRIPLO CAPEADO (1.50 X 1.00m)</v>
          </cell>
          <cell r="D549" t="str">
            <v>M</v>
          </cell>
          <cell r="E549">
            <v>1792.44</v>
          </cell>
          <cell r="F549">
            <v>2330.17</v>
          </cell>
        </row>
        <row r="550">
          <cell r="B550" t="str">
            <v>C0905</v>
          </cell>
          <cell r="C550" t="str">
            <v>CORPO DE BUEIRO TRIPLO CAPEADO (1.50 X 1.50m)</v>
          </cell>
          <cell r="D550" t="str">
            <v>M</v>
          </cell>
          <cell r="E550">
            <v>2168.57</v>
          </cell>
          <cell r="F550">
            <v>2819.14</v>
          </cell>
        </row>
        <row r="551">
          <cell r="B551" t="str">
            <v>C0906</v>
          </cell>
          <cell r="C551" t="str">
            <v>CORPO DE BUEIRO TRIPLO CAPEADO (2.00 X 1.00m)</v>
          </cell>
          <cell r="D551" t="str">
            <v>M</v>
          </cell>
          <cell r="E551">
            <v>2394.28</v>
          </cell>
          <cell r="F551">
            <v>3112.56</v>
          </cell>
        </row>
        <row r="552">
          <cell r="B552" t="str">
            <v>C0907</v>
          </cell>
          <cell r="C552" t="str">
            <v>CORPO DE BUEIRO TRIPLO CAPEADO (2.00 X 1.50m)</v>
          </cell>
          <cell r="D552" t="str">
            <v>M</v>
          </cell>
          <cell r="E552">
            <v>2738.17</v>
          </cell>
          <cell r="F552">
            <v>3559.62</v>
          </cell>
        </row>
        <row r="553">
          <cell r="B553" t="str">
            <v>C0908</v>
          </cell>
          <cell r="C553" t="str">
            <v>CORPO DE BUEIRO TRIPLO CAPEADO (2.00 X 2.00m)</v>
          </cell>
          <cell r="D553" t="str">
            <v>M</v>
          </cell>
          <cell r="E553">
            <v>3082.07</v>
          </cell>
          <cell r="F553">
            <v>4006.69</v>
          </cell>
        </row>
        <row r="554">
          <cell r="B554" t="str">
            <v>C0909</v>
          </cell>
          <cell r="C554" t="str">
            <v>CORPO DE BUEIRO TRIPLO CAPEADO (2.50 X 1.00m)</v>
          </cell>
          <cell r="D554" t="str">
            <v>M</v>
          </cell>
          <cell r="E554">
            <v>2827.7</v>
          </cell>
          <cell r="F554">
            <v>3676.01</v>
          </cell>
        </row>
        <row r="555">
          <cell r="B555" t="str">
            <v>C0910</v>
          </cell>
          <cell r="C555" t="str">
            <v>CORPO DE BUEIRO TRIPLO CAPEADO (2.50 X 1.50m)</v>
          </cell>
          <cell r="D555" t="str">
            <v>M</v>
          </cell>
          <cell r="E555">
            <v>3192.55</v>
          </cell>
          <cell r="F555">
            <v>4150.32</v>
          </cell>
        </row>
        <row r="556">
          <cell r="B556" t="str">
            <v>C0911</v>
          </cell>
          <cell r="C556" t="str">
            <v>CORPO DE BUEIRO TRIPLO CAPEADO (2.50 X 2.00m)</v>
          </cell>
          <cell r="D556" t="str">
            <v>M</v>
          </cell>
          <cell r="E556">
            <v>3723.26</v>
          </cell>
          <cell r="F556">
            <v>4840.24</v>
          </cell>
        </row>
        <row r="557">
          <cell r="B557" t="str">
            <v>C0912</v>
          </cell>
          <cell r="C557" t="str">
            <v>CORPO DE BUEIRO TRIPLO CAPEADO (2.50 X 2.50m)</v>
          </cell>
          <cell r="D557" t="str">
            <v>M</v>
          </cell>
          <cell r="E557">
            <v>4117.66</v>
          </cell>
          <cell r="F557">
            <v>5352.96</v>
          </cell>
        </row>
        <row r="558">
          <cell r="B558" t="str">
            <v>C0913</v>
          </cell>
          <cell r="C558" t="str">
            <v>CORPO DE BUEIRO TRIPLO CAPEADO (3.00 X 1.00m)</v>
          </cell>
          <cell r="D558" t="str">
            <v>M</v>
          </cell>
          <cell r="E558">
            <v>3336.12</v>
          </cell>
          <cell r="F558">
            <v>4336.96</v>
          </cell>
        </row>
        <row r="559">
          <cell r="B559" t="str">
            <v>C0914</v>
          </cell>
          <cell r="C559" t="str">
            <v>CORPO DE BUEIRO TRIPLO CAPEADO (3.00 X 1.50m)</v>
          </cell>
          <cell r="D559" t="str">
            <v>M</v>
          </cell>
          <cell r="E559">
            <v>3925.83</v>
          </cell>
          <cell r="F559">
            <v>5103.58</v>
          </cell>
        </row>
        <row r="560">
          <cell r="B560" t="str">
            <v>C0915</v>
          </cell>
          <cell r="C560" t="str">
            <v>CORPO DE BUEIRO TRIPLO CAPEADO (3.00 X 2.00m)</v>
          </cell>
          <cell r="D560" t="str">
            <v>M</v>
          </cell>
          <cell r="E560">
            <v>4355.96</v>
          </cell>
          <cell r="F560">
            <v>5662.75</v>
          </cell>
        </row>
        <row r="561">
          <cell r="B561" t="str">
            <v>C0916</v>
          </cell>
          <cell r="C561" t="str">
            <v>CORPO DE BUEIRO TRIPLO CAPEADO (3.00 X 2.50m)</v>
          </cell>
          <cell r="D561" t="str">
            <v>M</v>
          </cell>
          <cell r="E561">
            <v>4786.09</v>
          </cell>
          <cell r="F561">
            <v>6221.92</v>
          </cell>
        </row>
        <row r="562">
          <cell r="B562" t="str">
            <v>C0917</v>
          </cell>
          <cell r="C562" t="str">
            <v>CORPO DE BUEIRO TRIPLO CAPEADO (3.00 X 3.00m)</v>
          </cell>
          <cell r="D562" t="str">
            <v>M</v>
          </cell>
          <cell r="E562">
            <v>5216.21</v>
          </cell>
          <cell r="F562">
            <v>6781.07</v>
          </cell>
        </row>
        <row r="563">
          <cell r="B563" t="str">
            <v>C3630</v>
          </cell>
          <cell r="C563" t="str">
            <v>GALERIA EM PVC HELICOIDAL TIPO RIB LOC D=0,40m</v>
          </cell>
          <cell r="D563" t="str">
            <v>M</v>
          </cell>
          <cell r="E563">
            <v>90.16</v>
          </cell>
          <cell r="F563">
            <v>117.21</v>
          </cell>
        </row>
        <row r="564">
          <cell r="B564" t="str">
            <v>C3631</v>
          </cell>
          <cell r="C564" t="str">
            <v>GALERIA EM PVC HELICOIDAL TIPO RIB LOC D=0,50m</v>
          </cell>
          <cell r="D564" t="str">
            <v>M</v>
          </cell>
          <cell r="E564">
            <v>135.69</v>
          </cell>
          <cell r="F564">
            <v>176.4</v>
          </cell>
        </row>
        <row r="565">
          <cell r="B565" t="str">
            <v>C3632</v>
          </cell>
          <cell r="C565" t="str">
            <v>GALERIA EM PVC HELICOIDAL TIPO RIB LOC D=0,60m</v>
          </cell>
          <cell r="D565" t="str">
            <v>M</v>
          </cell>
          <cell r="E565">
            <v>162.32</v>
          </cell>
          <cell r="F565">
            <v>211.02</v>
          </cell>
        </row>
        <row r="566">
          <cell r="B566" t="str">
            <v>C3633</v>
          </cell>
          <cell r="C566" t="str">
            <v>GALERIA EM PVC HELICOIDAL TIPO RIB LOC D=0,70m</v>
          </cell>
          <cell r="D566" t="str">
            <v>M</v>
          </cell>
          <cell r="E566">
            <v>276.31</v>
          </cell>
          <cell r="F566">
            <v>359.2</v>
          </cell>
        </row>
        <row r="567">
          <cell r="B567" t="str">
            <v>C3634</v>
          </cell>
          <cell r="C567" t="str">
            <v>GALERIA EM PVC HELICOIDAL TIPO RIB LOC D=0,80m</v>
          </cell>
          <cell r="D567" t="str">
            <v>M</v>
          </cell>
          <cell r="E567">
            <v>315.28</v>
          </cell>
          <cell r="F567">
            <v>409.86</v>
          </cell>
        </row>
        <row r="568">
          <cell r="B568" t="str">
            <v>C3635</v>
          </cell>
          <cell r="C568" t="str">
            <v>GALERIA EM PVC HELICOIDAL TIPO RIB LOC D=0,90m</v>
          </cell>
          <cell r="D568" t="str">
            <v>M</v>
          </cell>
          <cell r="E568">
            <v>517.21</v>
          </cell>
          <cell r="F568">
            <v>672.37</v>
          </cell>
        </row>
        <row r="569">
          <cell r="B569" t="str">
            <v>C3636</v>
          </cell>
          <cell r="C569" t="str">
            <v>GALERIA EM PVC HELICOIDAL TIPO RIB LOC D=1,00m</v>
          </cell>
          <cell r="D569" t="str">
            <v>M</v>
          </cell>
          <cell r="E569">
            <v>575.01</v>
          </cell>
          <cell r="F569">
            <v>747.51</v>
          </cell>
        </row>
        <row r="570">
          <cell r="B570" t="str">
            <v>C3637</v>
          </cell>
          <cell r="C570" t="str">
            <v>GALERIA EM PVC HELICOIDAL TIPO RIB LOC D=1,20m</v>
          </cell>
          <cell r="D570" t="str">
            <v>M</v>
          </cell>
          <cell r="E570">
            <v>689.56</v>
          </cell>
          <cell r="F570">
            <v>896.43</v>
          </cell>
        </row>
        <row r="571">
          <cell r="C571" t="str">
            <v>DRENAGEM PROFUNDA</v>
          </cell>
          <cell r="F571">
            <v>0</v>
          </cell>
        </row>
        <row r="572">
          <cell r="B572" t="str">
            <v>C3401</v>
          </cell>
          <cell r="C572" t="str">
            <v>COLOCAÇÃO DE MATERIAL PARA O LEITO FILTRANTE</v>
          </cell>
          <cell r="D572" t="str">
            <v>M3</v>
          </cell>
          <cell r="E572">
            <v>30.1</v>
          </cell>
          <cell r="F572">
            <v>39.13</v>
          </cell>
        </row>
        <row r="573">
          <cell r="B573" t="str">
            <v>C2728</v>
          </cell>
          <cell r="C573" t="str">
            <v>DRENAGEM COM TUBO CERÂMICO PERFURADO, D= 10cm</v>
          </cell>
          <cell r="D573" t="str">
            <v>M</v>
          </cell>
          <cell r="E573">
            <v>11.19</v>
          </cell>
          <cell r="F573">
            <v>14.55</v>
          </cell>
        </row>
        <row r="574">
          <cell r="B574" t="str">
            <v>C2729</v>
          </cell>
          <cell r="C574" t="str">
            <v>DRENAGEM COM TUBO CERÂMICO PERFURADO, D= 15cm</v>
          </cell>
          <cell r="D574" t="str">
            <v>M</v>
          </cell>
          <cell r="E574">
            <v>15.73</v>
          </cell>
          <cell r="F574">
            <v>20.45</v>
          </cell>
        </row>
        <row r="575">
          <cell r="B575" t="str">
            <v>C2730</v>
          </cell>
          <cell r="C575" t="str">
            <v>DRENAGEM COM TUBO CERÂMICO PERFURADO, D= 20cm</v>
          </cell>
          <cell r="D575" t="str">
            <v>M</v>
          </cell>
          <cell r="E575">
            <v>24.32</v>
          </cell>
          <cell r="F575">
            <v>31.62</v>
          </cell>
        </row>
        <row r="576">
          <cell r="B576" t="str">
            <v>C2731</v>
          </cell>
          <cell r="C576" t="str">
            <v>DRENAGEM COM TUBO DE CONCRETO POROSO, D= 15cm</v>
          </cell>
          <cell r="D576" t="str">
            <v>M</v>
          </cell>
          <cell r="E576">
            <v>18.86</v>
          </cell>
          <cell r="F576">
            <v>24.52</v>
          </cell>
        </row>
        <row r="577">
          <cell r="B577" t="str">
            <v>C2732</v>
          </cell>
          <cell r="C577" t="str">
            <v>DRENAGEM COM TUBO DE CONCRETO POROSO, D= 20cm</v>
          </cell>
          <cell r="D577" t="str">
            <v>M</v>
          </cell>
          <cell r="E577">
            <v>20.5</v>
          </cell>
          <cell r="F577">
            <v>26.65</v>
          </cell>
        </row>
        <row r="578">
          <cell r="B578" t="str">
            <v>C2733</v>
          </cell>
          <cell r="C578" t="str">
            <v>DRENAGEM COM TUBO DE CONCRETO POROSO, D= 30cm</v>
          </cell>
          <cell r="D578" t="str">
            <v>M</v>
          </cell>
          <cell r="E578">
            <v>33.12</v>
          </cell>
          <cell r="F578">
            <v>43.06</v>
          </cell>
        </row>
        <row r="579">
          <cell r="B579" t="str">
            <v>C3071</v>
          </cell>
          <cell r="C579" t="str">
            <v>DRENO PROFUNDO C/TUBO POROSO D=20cm/AREIA</v>
          </cell>
          <cell r="D579" t="str">
            <v>M</v>
          </cell>
          <cell r="E579">
            <v>24.16</v>
          </cell>
          <cell r="F579">
            <v>31.41</v>
          </cell>
        </row>
        <row r="580">
          <cell r="B580" t="str">
            <v>C3070</v>
          </cell>
          <cell r="C580" t="str">
            <v>DRENO PROFUNDO C/TUBO POROSO D=20cm/AREIA:BRITA</v>
          </cell>
          <cell r="D580" t="str">
            <v>M</v>
          </cell>
          <cell r="E580">
            <v>31.3</v>
          </cell>
          <cell r="F580">
            <v>40.69</v>
          </cell>
        </row>
        <row r="581">
          <cell r="B581" t="str">
            <v>C3072</v>
          </cell>
          <cell r="C581" t="str">
            <v>DRENO PROFUNDO C/TUBO POROSO D=20cm/BRITA</v>
          </cell>
          <cell r="D581" t="str">
            <v>M</v>
          </cell>
          <cell r="E581">
            <v>44.65</v>
          </cell>
          <cell r="F581">
            <v>58.05</v>
          </cell>
        </row>
        <row r="582">
          <cell r="B582" t="str">
            <v>C3073</v>
          </cell>
          <cell r="C582" t="str">
            <v>DRENO PROFUNDO COM ENCHIMENTO DE AREIA</v>
          </cell>
          <cell r="D582" t="str">
            <v>M</v>
          </cell>
          <cell r="E582">
            <v>5.25</v>
          </cell>
          <cell r="F582">
            <v>6.83</v>
          </cell>
        </row>
        <row r="583">
          <cell r="B583" t="str">
            <v>C3074</v>
          </cell>
          <cell r="C583" t="str">
            <v>DRENO PROFUNDO COM ENCHIMENTO DE BRITA</v>
          </cell>
          <cell r="D583" t="str">
            <v>M</v>
          </cell>
          <cell r="E583">
            <v>27.9</v>
          </cell>
          <cell r="F583">
            <v>36.27</v>
          </cell>
        </row>
        <row r="584">
          <cell r="B584" t="str">
            <v>C3085</v>
          </cell>
          <cell r="C584" t="str">
            <v>EXTREMIDADE PARA DRENO PROFUNDO</v>
          </cell>
          <cell r="D584" t="str">
            <v>UN</v>
          </cell>
          <cell r="E584">
            <v>221.88</v>
          </cell>
          <cell r="F584">
            <v>288.44</v>
          </cell>
        </row>
        <row r="585">
          <cell r="B585" t="str">
            <v>C2590</v>
          </cell>
          <cell r="C585" t="str">
            <v>TUBO DE PVC CORRUGADO PERFURADO D= 10cm</v>
          </cell>
          <cell r="D585" t="str">
            <v>M</v>
          </cell>
          <cell r="E585">
            <v>18.13</v>
          </cell>
          <cell r="F585">
            <v>23.57</v>
          </cell>
        </row>
        <row r="586">
          <cell r="B586" t="str">
            <v>C2591</v>
          </cell>
          <cell r="C586" t="str">
            <v>TUBO DE PVC CORRUGADO PERFURADO D= 15cm</v>
          </cell>
          <cell r="D586" t="str">
            <v>M</v>
          </cell>
          <cell r="E586">
            <v>33.69</v>
          </cell>
          <cell r="F586">
            <v>43.8</v>
          </cell>
        </row>
        <row r="587">
          <cell r="B587" t="str">
            <v>C2592</v>
          </cell>
          <cell r="C587" t="str">
            <v>TUBO DE PVC CORRUGADO PERFURADO D= 20cm</v>
          </cell>
          <cell r="D587" t="str">
            <v>M</v>
          </cell>
          <cell r="E587">
            <v>31</v>
          </cell>
          <cell r="F587">
            <v>40.3</v>
          </cell>
        </row>
        <row r="588">
          <cell r="C588" t="str">
            <v>DRENAGEM SUB-SUPERFICIAL</v>
          </cell>
          <cell r="F588">
            <v>0</v>
          </cell>
        </row>
        <row r="589">
          <cell r="B589" t="str">
            <v>C3638</v>
          </cell>
          <cell r="C589" t="str">
            <v>BARBACÃ C/ TUBO PVC ESGOTO 50mm, INCLUSIVE BIDIM E BRITA</v>
          </cell>
          <cell r="D589" t="str">
            <v>UN</v>
          </cell>
          <cell r="E589">
            <v>3.18</v>
          </cell>
          <cell r="F589">
            <v>4.13</v>
          </cell>
        </row>
        <row r="590">
          <cell r="B590" t="str">
            <v>C3639</v>
          </cell>
          <cell r="C590" t="str">
            <v>BARBACÃ C/ TUBO PVC ESGOTO 75mm, INCLUSIVE BIDIM E BRITA</v>
          </cell>
          <cell r="D590" t="str">
            <v>UN</v>
          </cell>
          <cell r="E590">
            <v>3.88</v>
          </cell>
          <cell r="F590">
            <v>5.04</v>
          </cell>
        </row>
        <row r="591">
          <cell r="B591" t="str">
            <v>C3640</v>
          </cell>
          <cell r="C591" t="str">
            <v>BARBACÃ C/ TUBO PVC ESGOTO 100mm, INCLUSIVE BIDIM E BRITA</v>
          </cell>
          <cell r="D591" t="str">
            <v>UN</v>
          </cell>
          <cell r="E591">
            <v>4.61</v>
          </cell>
          <cell r="F591">
            <v>5.99</v>
          </cell>
        </row>
        <row r="592">
          <cell r="B592" t="str">
            <v>C3141</v>
          </cell>
          <cell r="C592" t="str">
            <v>COLCHÃO DRENANTE DE AREIA ( S/TRANSP)</v>
          </cell>
          <cell r="D592" t="str">
            <v>M3</v>
          </cell>
          <cell r="E592">
            <v>8.28</v>
          </cell>
          <cell r="F592">
            <v>10.76</v>
          </cell>
        </row>
        <row r="593">
          <cell r="B593" t="str">
            <v>C3142</v>
          </cell>
          <cell r="C593" t="str">
            <v>COLCHÃO DRENANTE DE BRITA ( S/TRANSP)</v>
          </cell>
          <cell r="D593" t="str">
            <v>M3</v>
          </cell>
          <cell r="E593">
            <v>45.45</v>
          </cell>
          <cell r="F593">
            <v>59.09</v>
          </cell>
        </row>
        <row r="594">
          <cell r="B594" t="str">
            <v>C3075</v>
          </cell>
          <cell r="C594" t="str">
            <v>DRENO SUB-SUPERFICIAL C/BIDIM/ENCHIMENTO BRITA</v>
          </cell>
          <cell r="D594" t="str">
            <v>M</v>
          </cell>
          <cell r="E594">
            <v>17.38</v>
          </cell>
          <cell r="F594">
            <v>22.59</v>
          </cell>
        </row>
        <row r="595">
          <cell r="B595" t="str">
            <v>C3076</v>
          </cell>
          <cell r="C595" t="str">
            <v>DRENO SUB-SUPERFICIAL C/ENCHIMENTO DE BRITA</v>
          </cell>
          <cell r="D595" t="str">
            <v>M</v>
          </cell>
          <cell r="E595">
            <v>8.78</v>
          </cell>
          <cell r="F595">
            <v>11.41</v>
          </cell>
        </row>
        <row r="596">
          <cell r="B596" t="str">
            <v>C3086</v>
          </cell>
          <cell r="C596" t="str">
            <v>EXTREMIDADE PARA DRENO SUB-SUPERFICIAL</v>
          </cell>
          <cell r="D596" t="str">
            <v>UN</v>
          </cell>
          <cell r="E596">
            <v>80.43</v>
          </cell>
          <cell r="F596">
            <v>104.56</v>
          </cell>
        </row>
        <row r="597">
          <cell r="B597" t="str">
            <v>C2877</v>
          </cell>
          <cell r="C597" t="str">
            <v>MANTA DE POLIESTER (BIDIM OP-20)</v>
          </cell>
          <cell r="D597" t="str">
            <v>M2</v>
          </cell>
          <cell r="E597">
            <v>4.88</v>
          </cell>
          <cell r="F597">
            <v>6.34</v>
          </cell>
        </row>
        <row r="598">
          <cell r="B598" t="str">
            <v>C2878</v>
          </cell>
          <cell r="C598" t="str">
            <v>MANTA DE POLIESTER (BIDIM OP-30)</v>
          </cell>
          <cell r="D598" t="str">
            <v>M2</v>
          </cell>
          <cell r="E598">
            <v>6.06</v>
          </cell>
          <cell r="F598">
            <v>7.88</v>
          </cell>
        </row>
        <row r="599">
          <cell r="B599" t="str">
            <v>C1100</v>
          </cell>
          <cell r="C599" t="str">
            <v>MANTA DE POLIÉSTER (BIDIM OP-30) EM ÁREAS SUBMERSAS</v>
          </cell>
          <cell r="D599" t="str">
            <v>M2</v>
          </cell>
          <cell r="E599">
            <v>10.71</v>
          </cell>
          <cell r="F599">
            <v>13.92</v>
          </cell>
        </row>
        <row r="600">
          <cell r="C600" t="str">
            <v>DRENAGEM SUPERFICIAL</v>
          </cell>
          <cell r="F600">
            <v>0</v>
          </cell>
        </row>
        <row r="601">
          <cell r="B601" t="str">
            <v>C0365</v>
          </cell>
          <cell r="C601" t="str">
            <v>BANQUETA/ MEIO FIO DE CONCRETO MOLDADO NO LOCAL</v>
          </cell>
          <cell r="D601" t="str">
            <v>M</v>
          </cell>
          <cell r="E601">
            <v>9.51</v>
          </cell>
          <cell r="F601">
            <v>12.36</v>
          </cell>
        </row>
        <row r="602">
          <cell r="B602" t="str">
            <v>C0367</v>
          </cell>
          <cell r="C602" t="str">
            <v>BANQUETA/ MEIO FIO DE CONCRETO PRÉ-MOLDADO (1,00x0,25x0,15m)</v>
          </cell>
          <cell r="D602" t="str">
            <v>M</v>
          </cell>
          <cell r="E602">
            <v>15.96</v>
          </cell>
          <cell r="F602">
            <v>20.75</v>
          </cell>
        </row>
        <row r="603">
          <cell r="B603" t="str">
            <v>C0366</v>
          </cell>
          <cell r="C603" t="str">
            <v>BANQUETA/ MEIO FIO DE CONCRETO P/ VIAS URBANAS (1,00x0,35x0,15m)</v>
          </cell>
          <cell r="D603" t="str">
            <v>M</v>
          </cell>
          <cell r="E603">
            <v>20.62</v>
          </cell>
          <cell r="F603">
            <v>26.81</v>
          </cell>
        </row>
        <row r="604">
          <cell r="B604" t="str">
            <v>C0368</v>
          </cell>
          <cell r="C604" t="str">
            <v>BANQUETA/ MEIO FIO DE TIJOLO MACIÇO</v>
          </cell>
          <cell r="D604" t="str">
            <v>M</v>
          </cell>
          <cell r="E604">
            <v>10.37</v>
          </cell>
          <cell r="F604">
            <v>13.48</v>
          </cell>
        </row>
        <row r="605">
          <cell r="B605" t="str">
            <v>C3065</v>
          </cell>
          <cell r="C605" t="str">
            <v>DESCIDA D'ÁGUA DE CONCRETO ARMADO PADRÃO DERT</v>
          </cell>
          <cell r="D605" t="str">
            <v>M</v>
          </cell>
          <cell r="E605">
            <v>69.62</v>
          </cell>
          <cell r="F605">
            <v>90.51</v>
          </cell>
        </row>
        <row r="606">
          <cell r="B606" t="str">
            <v>C3066</v>
          </cell>
          <cell r="C606" t="str">
            <v>DESCIDA D'ÁGUA DE CONCRETO ARMADO TIPO U</v>
          </cell>
          <cell r="D606" t="str">
            <v>M</v>
          </cell>
          <cell r="E606">
            <v>70.94</v>
          </cell>
          <cell r="F606">
            <v>92.22</v>
          </cell>
        </row>
        <row r="607">
          <cell r="B607" t="str">
            <v>C3067</v>
          </cell>
          <cell r="C607" t="str">
            <v>DESCIDA D'AGUA EM CALHA PRÉ-MOLDADA DE CONCRETO D= 0,40m</v>
          </cell>
          <cell r="D607" t="str">
            <v>M</v>
          </cell>
          <cell r="E607">
            <v>16.09</v>
          </cell>
          <cell r="F607">
            <v>20.92</v>
          </cell>
        </row>
        <row r="608">
          <cell r="B608" t="str">
            <v>C2727</v>
          </cell>
          <cell r="C608" t="str">
            <v>DRENAGEM COM CALHA PRÉ-MOLDADA DE CONCRETO D= 0,30m</v>
          </cell>
          <cell r="D608" t="str">
            <v>M</v>
          </cell>
          <cell r="E608">
            <v>16.89</v>
          </cell>
          <cell r="F608">
            <v>21.96</v>
          </cell>
        </row>
        <row r="609">
          <cell r="B609" t="str">
            <v>C3097</v>
          </cell>
          <cell r="C609" t="str">
            <v>MEIO FIO DE PEDRA GRANÍTICA</v>
          </cell>
          <cell r="D609" t="str">
            <v>M</v>
          </cell>
          <cell r="E609">
            <v>8.7</v>
          </cell>
          <cell r="F609">
            <v>11.31</v>
          </cell>
        </row>
        <row r="610">
          <cell r="B610" t="str">
            <v>C3449</v>
          </cell>
          <cell r="C610" t="str">
            <v>MEIO FIO PRÉ MOLDADO (0,07x0,30x1,00)m C/REJUNTAMENTO</v>
          </cell>
          <cell r="D610" t="str">
            <v>M</v>
          </cell>
          <cell r="E610">
            <v>11.39</v>
          </cell>
          <cell r="F610">
            <v>14.81</v>
          </cell>
        </row>
        <row r="611">
          <cell r="B611" t="str">
            <v>C2018</v>
          </cell>
          <cell r="C611" t="str">
            <v>POÇO DE VISITA DE ALVENARIA P/ GALERIA DE ÁGUAS PLUVIAIS DIAM. = 1m E PROFUNDIDADE= 2m</v>
          </cell>
          <cell r="D611" t="str">
            <v>UN</v>
          </cell>
          <cell r="E611">
            <v>2071.15</v>
          </cell>
          <cell r="F611">
            <v>2692.5</v>
          </cell>
        </row>
        <row r="612">
          <cell r="B612" t="str">
            <v>C2019</v>
          </cell>
          <cell r="C612" t="str">
            <v>POÇO DE VISITA DE ALVENARIA P/ GALERIA DE ÁGUAS PLUVIAIS DIAM. = 1m E PROFUNDIDADE= 4m</v>
          </cell>
          <cell r="D612" t="str">
            <v>UN</v>
          </cell>
          <cell r="E612">
            <v>2794.2</v>
          </cell>
          <cell r="F612">
            <v>3632.46</v>
          </cell>
        </row>
        <row r="613">
          <cell r="B613" t="str">
            <v>C2020</v>
          </cell>
          <cell r="C613" t="str">
            <v>POÇO DE VISITA DE ALVENARIA P/ GALERIA DE ÁGUAS PLUVIAIS DIAM.= 1m E PROFUNDIDADE= 6m</v>
          </cell>
          <cell r="D613" t="str">
            <v>UN</v>
          </cell>
          <cell r="E613">
            <v>3550.18</v>
          </cell>
          <cell r="F613">
            <v>4615.23</v>
          </cell>
        </row>
        <row r="614">
          <cell r="B614" t="str">
            <v>C3110</v>
          </cell>
          <cell r="C614" t="str">
            <v>SAIDA D'AGUA C/ DISSIPADOR DE ENERGIA</v>
          </cell>
          <cell r="D614" t="str">
            <v>UN</v>
          </cell>
          <cell r="E614">
            <v>98.13</v>
          </cell>
          <cell r="F614">
            <v>127.57</v>
          </cell>
        </row>
        <row r="615">
          <cell r="B615" t="str">
            <v>C3322</v>
          </cell>
          <cell r="C615" t="str">
            <v>SARJETA CONJUGADA COM BANQUETA EM CONCRETO SIMPLES</v>
          </cell>
          <cell r="D615" t="str">
            <v>M</v>
          </cell>
          <cell r="E615">
            <v>33.93</v>
          </cell>
          <cell r="F615">
            <v>44.11</v>
          </cell>
        </row>
        <row r="616">
          <cell r="B616" t="str">
            <v>C3111</v>
          </cell>
          <cell r="C616" t="str">
            <v>SARJETA DE CONCRETO SIMPLES "U" C/H=0,35m/E=0,08m</v>
          </cell>
          <cell r="D616" t="str">
            <v>M</v>
          </cell>
          <cell r="E616">
            <v>59.54</v>
          </cell>
          <cell r="F616">
            <v>77.4</v>
          </cell>
        </row>
        <row r="617">
          <cell r="B617" t="str">
            <v>C3112</v>
          </cell>
          <cell r="C617" t="str">
            <v>SARJETA DE CONCRETO SIMPLES C/L=1,00m/E=0,08m</v>
          </cell>
          <cell r="D617" t="str">
            <v>M</v>
          </cell>
          <cell r="E617">
            <v>23.05</v>
          </cell>
          <cell r="F617">
            <v>29.97</v>
          </cell>
        </row>
        <row r="618">
          <cell r="B618" t="str">
            <v>C3113</v>
          </cell>
          <cell r="C618" t="str">
            <v>SARJETA DE CONCRETO SIMPLES C/L=1,20m/E=0,08m</v>
          </cell>
          <cell r="D618" t="str">
            <v>M</v>
          </cell>
          <cell r="E618">
            <v>27.98</v>
          </cell>
          <cell r="F618">
            <v>36.37</v>
          </cell>
        </row>
        <row r="619">
          <cell r="B619" t="str">
            <v>C2310</v>
          </cell>
          <cell r="C619" t="str">
            <v>TAMPÃO DE FERRO FUNDIDO P/ POÇO DE VISITA DE DIAM-=1 M</v>
          </cell>
          <cell r="D619" t="str">
            <v>UN</v>
          </cell>
          <cell r="E619">
            <v>381.66</v>
          </cell>
          <cell r="F619">
            <v>496.16</v>
          </cell>
        </row>
        <row r="620">
          <cell r="C620" t="str">
            <v>ARGAMASSAS</v>
          </cell>
          <cell r="F620">
            <v>0</v>
          </cell>
        </row>
        <row r="621">
          <cell r="C621" t="str">
            <v>PREPARAÇÃO DE MATERIAIS</v>
          </cell>
          <cell r="F621">
            <v>0</v>
          </cell>
        </row>
        <row r="622">
          <cell r="B622" t="str">
            <v>C0115</v>
          </cell>
          <cell r="C622" t="str">
            <v>AREIA SECA MEIO PENEIRADA</v>
          </cell>
          <cell r="D622" t="str">
            <v>M3</v>
          </cell>
          <cell r="E622">
            <v>94.89</v>
          </cell>
          <cell r="F622">
            <v>123.36</v>
          </cell>
        </row>
        <row r="623">
          <cell r="B623" t="str">
            <v>C0116</v>
          </cell>
          <cell r="C623" t="str">
            <v>AREIA SECA PENEIRADA</v>
          </cell>
          <cell r="D623" t="str">
            <v>M3</v>
          </cell>
          <cell r="E623">
            <v>150.78</v>
          </cell>
          <cell r="F623">
            <v>196.01</v>
          </cell>
        </row>
        <row r="624">
          <cell r="B624" t="str">
            <v>C0656</v>
          </cell>
          <cell r="C624" t="str">
            <v>CAL EM PASTA PENEIRADA E PURA</v>
          </cell>
          <cell r="D624" t="str">
            <v>M3</v>
          </cell>
          <cell r="E624">
            <v>173.52</v>
          </cell>
          <cell r="F624">
            <v>225.58</v>
          </cell>
        </row>
        <row r="625">
          <cell r="B625" t="str">
            <v>C1813</v>
          </cell>
          <cell r="C625" t="str">
            <v>NATA DE CAL EM PASTA PENEIRADA E PURA</v>
          </cell>
          <cell r="D625" t="str">
            <v>M3</v>
          </cell>
          <cell r="E625">
            <v>210.78</v>
          </cell>
          <cell r="F625">
            <v>274.01</v>
          </cell>
        </row>
        <row r="626">
          <cell r="C626" t="str">
            <v>ARGAMASSA DE CAL</v>
          </cell>
          <cell r="F626">
            <v>0</v>
          </cell>
        </row>
        <row r="627">
          <cell r="B627" t="str">
            <v>C0144</v>
          </cell>
          <cell r="C627" t="str">
            <v>ARGAMASSA DE CAL EM PASTA E AREIA PEN. TRAÇO 1:1.5</v>
          </cell>
          <cell r="D627" t="str">
            <v>M3</v>
          </cell>
          <cell r="E627">
            <v>250.17</v>
          </cell>
          <cell r="F627">
            <v>325.22</v>
          </cell>
        </row>
        <row r="628">
          <cell r="B628" t="str">
            <v>C0145</v>
          </cell>
          <cell r="C628" t="str">
            <v>ARGAMASSA DE CAL EM PASTA E AREIA PEN. TRAÇO 1:2</v>
          </cell>
          <cell r="D628" t="str">
            <v>M3</v>
          </cell>
          <cell r="E628">
            <v>283.69</v>
          </cell>
          <cell r="F628">
            <v>368.8</v>
          </cell>
        </row>
        <row r="629">
          <cell r="B629" t="str">
            <v>C0146</v>
          </cell>
          <cell r="C629" t="str">
            <v>ARGAMASSA DE CAL EM PASTA E AREIA PEN. TRAÇO 1:3</v>
          </cell>
          <cell r="D629" t="str">
            <v>M3</v>
          </cell>
          <cell r="E629">
            <v>248.57</v>
          </cell>
          <cell r="F629">
            <v>323.14</v>
          </cell>
        </row>
        <row r="630">
          <cell r="B630" t="str">
            <v>C0147</v>
          </cell>
          <cell r="C630" t="str">
            <v>ARGAMASSA DE CAL EM PASTA E AREIA PEN. TRAÇO 1:4</v>
          </cell>
          <cell r="D630" t="str">
            <v>M3</v>
          </cell>
          <cell r="E630">
            <v>230.95</v>
          </cell>
          <cell r="F630">
            <v>300.24</v>
          </cell>
        </row>
        <row r="631">
          <cell r="B631" t="str">
            <v>C0148</v>
          </cell>
          <cell r="C631" t="str">
            <v>ARGAMASSA DE CAL EM PASTA E AREIA PEN. TRAÇO 1:5</v>
          </cell>
          <cell r="D631" t="str">
            <v>M3</v>
          </cell>
          <cell r="E631">
            <v>220.49</v>
          </cell>
          <cell r="F631">
            <v>286.64</v>
          </cell>
        </row>
        <row r="632">
          <cell r="B632" t="str">
            <v>C0149</v>
          </cell>
          <cell r="C632" t="str">
            <v>ARGAMASSA DE CAL EM PASTA E AREIA S/PEN. TRAÇO 1:1.5</v>
          </cell>
          <cell r="D632" t="str">
            <v>M3</v>
          </cell>
          <cell r="E632">
            <v>171.18</v>
          </cell>
          <cell r="F632">
            <v>222.53</v>
          </cell>
        </row>
        <row r="633">
          <cell r="B633" t="str">
            <v>C0150</v>
          </cell>
          <cell r="C633" t="str">
            <v>ARGAMASSA DE CAL EM PASTA E AREIA S/PEN. TRAÇO 1:2</v>
          </cell>
          <cell r="D633" t="str">
            <v>M3</v>
          </cell>
          <cell r="E633">
            <v>179.18</v>
          </cell>
          <cell r="F633">
            <v>232.93</v>
          </cell>
        </row>
        <row r="634">
          <cell r="B634" t="str">
            <v>C0151</v>
          </cell>
          <cell r="C634" t="str">
            <v>ARGAMASSA DE CAL EM PASTA E AREIA S/PEN. TRAÇO 1:3</v>
          </cell>
          <cell r="D634" t="str">
            <v>M3</v>
          </cell>
          <cell r="E634">
            <v>144.06</v>
          </cell>
          <cell r="F634">
            <v>187.28</v>
          </cell>
        </row>
        <row r="635">
          <cell r="B635" t="str">
            <v>C0152</v>
          </cell>
          <cell r="C635" t="str">
            <v>ARGAMASSA DE CAL EM PASTA E AREIA S/PEN. TRAÇO 1:4</v>
          </cell>
          <cell r="D635" t="str">
            <v>M3</v>
          </cell>
          <cell r="E635">
            <v>126.44</v>
          </cell>
          <cell r="F635">
            <v>164.37</v>
          </cell>
        </row>
        <row r="636">
          <cell r="B636" t="str">
            <v>C0153</v>
          </cell>
          <cell r="C636" t="str">
            <v>ARGAMASSA DE CAL EM PASTA E AREIA S/PEN. TRAÇO 1:5</v>
          </cell>
          <cell r="D636" t="str">
            <v>M3</v>
          </cell>
          <cell r="E636">
            <v>115.98</v>
          </cell>
          <cell r="F636">
            <v>150.77</v>
          </cell>
        </row>
        <row r="637">
          <cell r="B637" t="str">
            <v>C0134</v>
          </cell>
          <cell r="C637" t="str">
            <v>ARGAMASSA DE CAL HIDR. E AREIA PEN. TRAÇO 1:2</v>
          </cell>
          <cell r="D637" t="str">
            <v>M3</v>
          </cell>
          <cell r="E637">
            <v>324.25</v>
          </cell>
          <cell r="F637">
            <v>421.53</v>
          </cell>
        </row>
        <row r="638">
          <cell r="B638" t="str">
            <v>C0135</v>
          </cell>
          <cell r="C638" t="str">
            <v>ARGAMASSA DE CAL HIDR. E AREIA PEN. TRAÇO 1:3</v>
          </cell>
          <cell r="D638" t="str">
            <v>M3</v>
          </cell>
          <cell r="E638">
            <v>275.45</v>
          </cell>
          <cell r="F638">
            <v>358.09</v>
          </cell>
        </row>
        <row r="639">
          <cell r="B639" t="str">
            <v>C0141</v>
          </cell>
          <cell r="C639" t="str">
            <v>ARGAMASSA DE CAL HIDR. E AREIA PEN. TRAÇO 1:4.5 C/BETONEIRA</v>
          </cell>
          <cell r="D639" t="str">
            <v>M3</v>
          </cell>
          <cell r="E639">
            <v>238.69</v>
          </cell>
          <cell r="F639">
            <v>310.3</v>
          </cell>
        </row>
        <row r="640">
          <cell r="B640" t="str">
            <v>C0136</v>
          </cell>
          <cell r="C640" t="str">
            <v>ARGAMASSA DE CAL HIDR. E AREIA S/PEN. TRAÇO 1:2</v>
          </cell>
          <cell r="D640" t="str">
            <v>M3</v>
          </cell>
          <cell r="E640">
            <v>219.74</v>
          </cell>
          <cell r="F640">
            <v>285.66</v>
          </cell>
        </row>
        <row r="641">
          <cell r="B641" t="str">
            <v>C0137</v>
          </cell>
          <cell r="C641" t="str">
            <v>ARGAMASSA DE CAL HIDR. E AREIA S/PEN. TRAÇO 1:3</v>
          </cell>
          <cell r="D641" t="str">
            <v>M3</v>
          </cell>
          <cell r="E641">
            <v>170.94</v>
          </cell>
          <cell r="F641">
            <v>222.22</v>
          </cell>
        </row>
        <row r="642">
          <cell r="B642" t="str">
            <v>C0138</v>
          </cell>
          <cell r="C642" t="str">
            <v>ARGAMASSA DE CAL HIDR. E AREIA S/PEN. TRAÇO 1:4</v>
          </cell>
          <cell r="D642" t="str">
            <v>M3</v>
          </cell>
          <cell r="E642">
            <v>146.54</v>
          </cell>
          <cell r="F642">
            <v>190.5</v>
          </cell>
        </row>
        <row r="643">
          <cell r="B643" t="str">
            <v>C0139</v>
          </cell>
          <cell r="C643" t="str">
            <v>ARGAMASSA DE CAL HIDR. E AREIA S/PEN. TRAÇO 1:4.5</v>
          </cell>
          <cell r="D643" t="str">
            <v>M3</v>
          </cell>
          <cell r="E643">
            <v>138.54</v>
          </cell>
          <cell r="F643">
            <v>180.1</v>
          </cell>
        </row>
        <row r="644">
          <cell r="B644" t="str">
            <v>C0142</v>
          </cell>
          <cell r="C644" t="str">
            <v>ARGAMASSA DE CAL HIDR. E AREIA S/PEN. TRAÇO 1:4.5 C/BETONEIRA</v>
          </cell>
          <cell r="D644" t="str">
            <v>M3</v>
          </cell>
          <cell r="E644">
            <v>134.18</v>
          </cell>
          <cell r="F644">
            <v>174.43</v>
          </cell>
        </row>
        <row r="645">
          <cell r="B645" t="str">
            <v>C0140</v>
          </cell>
          <cell r="C645" t="str">
            <v>ARGAMASSA DE CAL HIDR. E AREIA S/PEN. TRAÇO 1:6</v>
          </cell>
          <cell r="D645" t="str">
            <v>M3</v>
          </cell>
          <cell r="E645">
            <v>122.54</v>
          </cell>
          <cell r="F645">
            <v>159.3</v>
          </cell>
        </row>
        <row r="646">
          <cell r="B646" t="str">
            <v>C1812</v>
          </cell>
          <cell r="C646" t="str">
            <v>NATA DE CAL EM PASTA E AREIA PEN. TRAÇO 1:1.5</v>
          </cell>
          <cell r="D646" t="str">
            <v>M3</v>
          </cell>
          <cell r="E646">
            <v>262.16</v>
          </cell>
          <cell r="F646">
            <v>340.81</v>
          </cell>
        </row>
        <row r="647">
          <cell r="C647" t="str">
            <v>ARGAMASSA DE CIMENTO</v>
          </cell>
          <cell r="F647">
            <v>0</v>
          </cell>
        </row>
        <row r="648">
          <cell r="B648" t="str">
            <v>C0117</v>
          </cell>
          <cell r="C648" t="str">
            <v>ARGAMASSA DE CIMENTO ARENOSO E AREIA S/PEN. TRAÇO 1:2:4</v>
          </cell>
          <cell r="D648" t="str">
            <v>M3</v>
          </cell>
          <cell r="E648">
            <v>206.63</v>
          </cell>
          <cell r="F648">
            <v>268.62</v>
          </cell>
        </row>
        <row r="649">
          <cell r="B649" t="str">
            <v>C0129</v>
          </cell>
          <cell r="C649" t="str">
            <v>ARGAMASSA DE CIMENTO ARENOSO E AREIA S/PEN. TRAÇO 1:2:6</v>
          </cell>
          <cell r="D649" t="str">
            <v>M3</v>
          </cell>
          <cell r="E649">
            <v>180.93</v>
          </cell>
          <cell r="F649">
            <v>235.21</v>
          </cell>
        </row>
        <row r="650">
          <cell r="B650" t="str">
            <v>C0133</v>
          </cell>
          <cell r="C650" t="str">
            <v>ARGAMASSA DE CIMENTO ARENOSO E AREIA S/PEN. TRAÇO1:2.5:3.5</v>
          </cell>
          <cell r="D650" t="str">
            <v>M3</v>
          </cell>
          <cell r="E650">
            <v>205.33</v>
          </cell>
          <cell r="F650">
            <v>266.93</v>
          </cell>
        </row>
        <row r="651">
          <cell r="B651" t="str">
            <v>C0130</v>
          </cell>
          <cell r="C651" t="str">
            <v>ARGAMASSA DE CIMENTO ARENOSO E AREIA S/PEN. TRAÇO 1:3:3</v>
          </cell>
          <cell r="D651" t="str">
            <v>M3</v>
          </cell>
          <cell r="E651">
            <v>204.08</v>
          </cell>
          <cell r="F651">
            <v>265.3</v>
          </cell>
        </row>
        <row r="652">
          <cell r="B652" t="str">
            <v>C0131</v>
          </cell>
          <cell r="C652" t="str">
            <v>ARGAMASSA DE CIMENTO ARENOSO E AREIA S/PEN. TRAÇO 1:3:5</v>
          </cell>
          <cell r="D652" t="str">
            <v>M3</v>
          </cell>
          <cell r="E652">
            <v>179.01</v>
          </cell>
          <cell r="F652">
            <v>232.71</v>
          </cell>
        </row>
        <row r="653">
          <cell r="B653" t="str">
            <v>C0132</v>
          </cell>
          <cell r="C653" t="str">
            <v>ARGAMASSA DE CIMENTO ARENOSO E AREIA S/PEN. TRAÇO 1:3:7</v>
          </cell>
          <cell r="D653" t="str">
            <v>M3</v>
          </cell>
          <cell r="E653">
            <v>165.24</v>
          </cell>
          <cell r="F653">
            <v>214.81</v>
          </cell>
        </row>
        <row r="654">
          <cell r="B654" t="str">
            <v>C0181</v>
          </cell>
          <cell r="C654" t="str">
            <v>ARGAMASSA DE CIMENTO ARENOSO E AREIA S/PEN. TRAÇO 1:3.5:2.5</v>
          </cell>
          <cell r="D654" t="str">
            <v>M3</v>
          </cell>
          <cell r="E654">
            <v>202.83</v>
          </cell>
          <cell r="F654">
            <v>263.68</v>
          </cell>
        </row>
        <row r="655">
          <cell r="B655" t="str">
            <v>C0118</v>
          </cell>
          <cell r="C655" t="str">
            <v>ARGAMASSA DE CIMENTO ARENOSO E AREIA S/PEN. TRAÇO 1:4:2</v>
          </cell>
          <cell r="D655" t="str">
            <v>M3</v>
          </cell>
          <cell r="E655">
            <v>201.53</v>
          </cell>
          <cell r="F655">
            <v>261.99</v>
          </cell>
        </row>
        <row r="656">
          <cell r="B656" t="str">
            <v>C0119</v>
          </cell>
          <cell r="C656" t="str">
            <v>ARGAMASSA DE CIMENTO ARENOSO E AREIA S/PEN. TRAÇO 1:4:4</v>
          </cell>
          <cell r="D656" t="str">
            <v>M3</v>
          </cell>
          <cell r="E656">
            <v>177.08</v>
          </cell>
          <cell r="F656">
            <v>230.2</v>
          </cell>
        </row>
        <row r="657">
          <cell r="B657" t="str">
            <v>C0120</v>
          </cell>
          <cell r="C657" t="str">
            <v>ARGAMASSA DE CIMENTO ARENOSO E AREIA S/PEN. TRAÇO 1:4:6</v>
          </cell>
          <cell r="D657" t="str">
            <v>M3</v>
          </cell>
          <cell r="E657">
            <v>163.66</v>
          </cell>
          <cell r="F657">
            <v>212.76</v>
          </cell>
        </row>
        <row r="658">
          <cell r="B658" t="str">
            <v>C0121</v>
          </cell>
          <cell r="C658" t="str">
            <v>ARGAMASSA DE CIMENTO ARENOSO E AREIA S/PEN. TRAÇO 1:4:8</v>
          </cell>
          <cell r="D658" t="str">
            <v>M3</v>
          </cell>
          <cell r="E658">
            <v>153.25</v>
          </cell>
          <cell r="F658">
            <v>199.23</v>
          </cell>
        </row>
        <row r="659">
          <cell r="B659" t="str">
            <v>C0122</v>
          </cell>
          <cell r="C659" t="str">
            <v>ARGAMASSA DE CIMENTO ARENOSO E AREIA S/PEN. TRAÇO 1:5:3</v>
          </cell>
          <cell r="D659" t="str">
            <v>M3</v>
          </cell>
          <cell r="E659">
            <v>175.15</v>
          </cell>
          <cell r="F659">
            <v>227.7</v>
          </cell>
        </row>
        <row r="660">
          <cell r="B660" t="str">
            <v>C0128</v>
          </cell>
          <cell r="C660" t="str">
            <v>ARGAMASSA DE CIMENTO ARENOSO E AREIA S/PEN. TRAÇO 1:5:5</v>
          </cell>
          <cell r="D660" t="str">
            <v>M3</v>
          </cell>
          <cell r="E660">
            <v>162.08</v>
          </cell>
          <cell r="F660">
            <v>210.7</v>
          </cell>
        </row>
        <row r="661">
          <cell r="B661" t="str">
            <v>C0123</v>
          </cell>
          <cell r="C661" t="str">
            <v>ARGAMASSA DE CIMENTO ARENOSO E AREIA S/PEN. TRAÇO 1:5:7</v>
          </cell>
          <cell r="D661" t="str">
            <v>M3</v>
          </cell>
          <cell r="E661">
            <v>151.91</v>
          </cell>
          <cell r="F661">
            <v>197.48</v>
          </cell>
        </row>
        <row r="662">
          <cell r="B662" t="str">
            <v>C0179</v>
          </cell>
          <cell r="C662" t="str">
            <v>ARGAMASSA DE CIMENTO ARENOSO E AREIA S/PEN. TRAÇO 1:6:2</v>
          </cell>
          <cell r="D662" t="str">
            <v>M3</v>
          </cell>
          <cell r="E662">
            <v>173.23</v>
          </cell>
          <cell r="F662">
            <v>225.2</v>
          </cell>
        </row>
        <row r="663">
          <cell r="B663" t="str">
            <v>C0124</v>
          </cell>
          <cell r="C663" t="str">
            <v>ARGAMASSA DE CIMENTO ARENOSO E AREIA S/PEN. TRAÇO 1:6:4</v>
          </cell>
          <cell r="D663" t="str">
            <v>M3</v>
          </cell>
          <cell r="E663">
            <v>160.5</v>
          </cell>
          <cell r="F663">
            <v>208.65</v>
          </cell>
        </row>
        <row r="664">
          <cell r="B664" t="str">
            <v>C0125</v>
          </cell>
          <cell r="C664" t="str">
            <v>ARGAMASSA DE CIMENTO ARENOSO E AREIA S/PEN. TRAÇO 1:6:6</v>
          </cell>
          <cell r="D664" t="str">
            <v>M3</v>
          </cell>
          <cell r="E664">
            <v>150.58</v>
          </cell>
          <cell r="F664">
            <v>195.75</v>
          </cell>
        </row>
        <row r="665">
          <cell r="B665" t="str">
            <v>C0180</v>
          </cell>
          <cell r="C665" t="str">
            <v>ARGAMASSA DE CIMENTO ARENOSO E AREIA S/PEN. TRAÇO 1:7:3</v>
          </cell>
          <cell r="D665" t="str">
            <v>M3</v>
          </cell>
          <cell r="E665">
            <v>158.92</v>
          </cell>
          <cell r="F665">
            <v>206.6</v>
          </cell>
        </row>
        <row r="666">
          <cell r="B666" t="str">
            <v>C0126</v>
          </cell>
          <cell r="C666" t="str">
            <v>ARGAMASSA DE CIMENTO ARENOSO E AREIA S/PEN. TRAÇO 1:7:5</v>
          </cell>
          <cell r="D666" t="str">
            <v>M3</v>
          </cell>
          <cell r="E666">
            <v>149.25</v>
          </cell>
          <cell r="F666">
            <v>194.03</v>
          </cell>
        </row>
        <row r="667">
          <cell r="B667" t="str">
            <v>C0127</v>
          </cell>
          <cell r="C667" t="str">
            <v>ARGAMASSA DE CIMENTO ARENOSO E AREIA S/PEN. TRAÇO 1:8:4</v>
          </cell>
          <cell r="D667" t="str">
            <v>M3</v>
          </cell>
          <cell r="E667">
            <v>147.91</v>
          </cell>
          <cell r="F667">
            <v>192.28</v>
          </cell>
        </row>
        <row r="668">
          <cell r="B668" t="str">
            <v>C0162</v>
          </cell>
          <cell r="C668" t="str">
            <v>ARGAMASSA DE CIMENTO BRANCO E PÓ DE MÁRMORE TRAÇO 1:3</v>
          </cell>
          <cell r="D668" t="str">
            <v>M3</v>
          </cell>
          <cell r="E668">
            <v>427.85</v>
          </cell>
          <cell r="F668">
            <v>556.21</v>
          </cell>
        </row>
        <row r="669">
          <cell r="B669" t="str">
            <v>C0160</v>
          </cell>
          <cell r="C669" t="str">
            <v>ARGAMASSA DE CIMENTO E AREIA FINA PENEIRADA E ADITIVO AGLUTINANTE ORGANO-SINTÉTICO NO TRAÇO 1:8</v>
          </cell>
          <cell r="D669" t="str">
            <v>M3</v>
          </cell>
          <cell r="E669">
            <v>141.44</v>
          </cell>
          <cell r="F669">
            <v>183.87</v>
          </cell>
        </row>
        <row r="670">
          <cell r="B670" t="str">
            <v>C0161</v>
          </cell>
          <cell r="C670" t="str">
            <v>ARGAMASSA DE CIMENTO E AREIA MEDIA PENEIRADA E ADITIVO AGLUTINANTE ORGANO-SINTÉTICO NO TRAÇO 1:8</v>
          </cell>
          <cell r="D670" t="str">
            <v>M3</v>
          </cell>
          <cell r="E670">
            <v>152.47</v>
          </cell>
          <cell r="F670">
            <v>198.21</v>
          </cell>
        </row>
        <row r="671">
          <cell r="B671" t="str">
            <v>C0155</v>
          </cell>
          <cell r="C671" t="str">
            <v>ARGAMASSA DE CIMENTO E AREIA PENEIRADA C/ IMPERMEABILIZANTE TRAÇO 1:1.5</v>
          </cell>
          <cell r="D671" t="str">
            <v>M3</v>
          </cell>
          <cell r="E671">
            <v>596.83</v>
          </cell>
          <cell r="F671">
            <v>775.88</v>
          </cell>
        </row>
        <row r="672">
          <cell r="B672" t="str">
            <v>C0154</v>
          </cell>
          <cell r="C672" t="str">
            <v>ARGAMASSA DE CIMENTO E AREIA PENEIRADA C/ IMPERMEABILIZANTE TRAÇO 1:4</v>
          </cell>
          <cell r="D672" t="str">
            <v>M3</v>
          </cell>
          <cell r="E672">
            <v>473.41</v>
          </cell>
          <cell r="F672">
            <v>615.43</v>
          </cell>
        </row>
        <row r="673">
          <cell r="B673" t="str">
            <v>C0163</v>
          </cell>
          <cell r="C673" t="str">
            <v>ARGAMASSA DE CIMENTO E AREIA PEN. TRAÇO 1:2</v>
          </cell>
          <cell r="D673" t="str">
            <v>M3</v>
          </cell>
          <cell r="E673">
            <v>427.98</v>
          </cell>
          <cell r="F673">
            <v>556.37</v>
          </cell>
        </row>
        <row r="674">
          <cell r="B674" t="str">
            <v>C0164</v>
          </cell>
          <cell r="C674" t="str">
            <v>ARGAMASSA DE CIMENTO E AREIA PEN. TRAÇO 1:3</v>
          </cell>
          <cell r="D674" t="str">
            <v>M3</v>
          </cell>
          <cell r="E674">
            <v>382.01</v>
          </cell>
          <cell r="F674">
            <v>496.61</v>
          </cell>
        </row>
        <row r="675">
          <cell r="B675" t="str">
            <v>C0165</v>
          </cell>
          <cell r="C675" t="str">
            <v>ARGAMASSA DE CIMENTO E AREIA PEN. TRAÇO 1:4</v>
          </cell>
          <cell r="D675" t="str">
            <v>M3</v>
          </cell>
          <cell r="E675">
            <v>333.61</v>
          </cell>
          <cell r="F675">
            <v>433.69</v>
          </cell>
        </row>
        <row r="676">
          <cell r="B676" t="str">
            <v>C4429</v>
          </cell>
          <cell r="C676" t="str">
            <v>ARGAMASSA DE CIMENTO E AREIA PEN. TRAÇO 1:5</v>
          </cell>
          <cell r="D676" t="str">
            <v>M3</v>
          </cell>
          <cell r="E676">
            <v>304.41</v>
          </cell>
          <cell r="F676">
            <v>395.73</v>
          </cell>
        </row>
        <row r="677">
          <cell r="B677" t="str">
            <v>C4430</v>
          </cell>
          <cell r="C677" t="str">
            <v>ARGAMASSA DE CIMENTO E AREIA PEN. TRAÇO 1:6</v>
          </cell>
          <cell r="D677" t="str">
            <v>M3</v>
          </cell>
          <cell r="E677">
            <v>284.81</v>
          </cell>
          <cell r="F677">
            <v>370.25</v>
          </cell>
        </row>
        <row r="678">
          <cell r="B678" t="str">
            <v>C3009</v>
          </cell>
          <cell r="C678" t="str">
            <v>ARGAMASSA DE CIMENTO E AREIA PEN. TRAÇO 1:7</v>
          </cell>
          <cell r="D678" t="str">
            <v>M3</v>
          </cell>
          <cell r="E678">
            <v>270.81</v>
          </cell>
          <cell r="F678">
            <v>352.05</v>
          </cell>
        </row>
        <row r="679">
          <cell r="B679" t="str">
            <v>C0156</v>
          </cell>
          <cell r="C679" t="str">
            <v>ARGAMASSA DE CIMENTO E AREIA S/PEN. C/IMPERMEAB. TRAÇO 1:2</v>
          </cell>
          <cell r="D679" t="str">
            <v>M3</v>
          </cell>
          <cell r="E679">
            <v>475.71</v>
          </cell>
          <cell r="F679">
            <v>618.42</v>
          </cell>
        </row>
        <row r="680">
          <cell r="B680" t="str">
            <v>C0157</v>
          </cell>
          <cell r="C680" t="str">
            <v>ARGAMASSA DE CIMENTO E AREIA S/PEN. C/IMPERMEAB. TRAÇO 1:3</v>
          </cell>
          <cell r="D680" t="str">
            <v>M3</v>
          </cell>
          <cell r="E680">
            <v>417.26</v>
          </cell>
          <cell r="F680">
            <v>542.44</v>
          </cell>
        </row>
        <row r="681">
          <cell r="B681" t="str">
            <v>C0158</v>
          </cell>
          <cell r="C681" t="str">
            <v>ARGAMASSA DE CIMENTO E AREIA S/PEN. C/IMPERMEAB. TRAÇO 1:4</v>
          </cell>
          <cell r="D681" t="str">
            <v>M3</v>
          </cell>
          <cell r="E681">
            <v>368.86</v>
          </cell>
          <cell r="F681">
            <v>479.52</v>
          </cell>
        </row>
        <row r="682">
          <cell r="B682" t="str">
            <v>C0159</v>
          </cell>
          <cell r="C682" t="str">
            <v>ARGAMASSA DE CIMENTO E AREIA S/PEN. C/IMPERMEAB. TRAÇO 1:5</v>
          </cell>
          <cell r="D682" t="str">
            <v>M3</v>
          </cell>
          <cell r="E682">
            <v>339.66</v>
          </cell>
          <cell r="F682">
            <v>441.56</v>
          </cell>
        </row>
        <row r="683">
          <cell r="B683" t="str">
            <v>C0166</v>
          </cell>
          <cell r="C683" t="str">
            <v>ARGAMASSA DE CIMENTO E AREIA S/PEN. TRAÇO 1:1</v>
          </cell>
          <cell r="D683" t="str">
            <v>M3</v>
          </cell>
          <cell r="E683">
            <v>434.18</v>
          </cell>
          <cell r="F683">
            <v>564.43</v>
          </cell>
        </row>
        <row r="684">
          <cell r="B684" t="str">
            <v>C0167</v>
          </cell>
          <cell r="C684" t="str">
            <v>ARGAMASSA DE CIMENTO E AREIA S/PEN. TRAÇO 1:1.5</v>
          </cell>
          <cell r="D684" t="str">
            <v>M3</v>
          </cell>
          <cell r="E684">
            <v>376.04</v>
          </cell>
          <cell r="F684">
            <v>488.85</v>
          </cell>
        </row>
        <row r="685">
          <cell r="B685" t="str">
            <v>C0168</v>
          </cell>
          <cell r="C685" t="str">
            <v>ARGAMASSA DE CIMENTO E AREIA S/PEN. TRAÇO 1:2</v>
          </cell>
          <cell r="D685" t="str">
            <v>M3</v>
          </cell>
          <cell r="E685">
            <v>335.91</v>
          </cell>
          <cell r="F685">
            <v>436.68</v>
          </cell>
        </row>
        <row r="686">
          <cell r="B686" t="str">
            <v>C0169</v>
          </cell>
          <cell r="C686" t="str">
            <v>ARGAMASSA DE CIMENTO E AREIA S/PEN. TRAÇO 1:2.5</v>
          </cell>
          <cell r="D686" t="str">
            <v>M3</v>
          </cell>
          <cell r="E686">
            <v>306.48</v>
          </cell>
          <cell r="F686">
            <v>398.42</v>
          </cell>
        </row>
        <row r="687">
          <cell r="B687" t="str">
            <v>C0170</v>
          </cell>
          <cell r="C687" t="str">
            <v>ARGAMASSA DE CIMENTO E AREIA S/PEN. TRAÇO 1:3</v>
          </cell>
          <cell r="D687" t="str">
            <v>M3</v>
          </cell>
          <cell r="E687">
            <v>277.46</v>
          </cell>
          <cell r="F687">
            <v>360.7</v>
          </cell>
        </row>
        <row r="688">
          <cell r="B688" t="str">
            <v>C0171</v>
          </cell>
          <cell r="C688" t="str">
            <v>ARGAMASSA DE CIMENTO E AREIA S/PEN. TRAÇO 1:4</v>
          </cell>
          <cell r="D688" t="str">
            <v>M3</v>
          </cell>
          <cell r="E688">
            <v>229.06</v>
          </cell>
          <cell r="F688">
            <v>297.78</v>
          </cell>
        </row>
        <row r="689">
          <cell r="B689" t="str">
            <v>C0172</v>
          </cell>
          <cell r="C689" t="str">
            <v>ARGAMASSA DE CIMENTO E AREIA S/PEN. TRAÇO 1:5</v>
          </cell>
          <cell r="D689" t="str">
            <v>M3</v>
          </cell>
          <cell r="E689">
            <v>199.86</v>
          </cell>
          <cell r="F689">
            <v>259.82</v>
          </cell>
        </row>
        <row r="690">
          <cell r="B690" t="str">
            <v>C0173</v>
          </cell>
          <cell r="C690" t="str">
            <v>ARGAMASSA DE CIMENTO E AREIA S/PEN. TRAÇO 1:6</v>
          </cell>
          <cell r="D690" t="str">
            <v>M3</v>
          </cell>
          <cell r="E690">
            <v>180.26</v>
          </cell>
          <cell r="F690">
            <v>234.34</v>
          </cell>
        </row>
        <row r="691">
          <cell r="B691" t="str">
            <v>C0174</v>
          </cell>
          <cell r="C691" t="str">
            <v>ARGAMASSA DE CIMENTO E AREIA S/PEN. TRAÇO 1:7</v>
          </cell>
          <cell r="D691" t="str">
            <v>M3</v>
          </cell>
          <cell r="E691">
            <v>166.26</v>
          </cell>
          <cell r="F691">
            <v>216.14</v>
          </cell>
        </row>
        <row r="692">
          <cell r="B692" t="str">
            <v>C3323</v>
          </cell>
          <cell r="C692" t="str">
            <v>ARGAMASSA DE CIMENTO E AREIA TRAÇO 1:3 COM AREIA PRODUZIDA</v>
          </cell>
          <cell r="D692" t="str">
            <v>M3</v>
          </cell>
          <cell r="E692">
            <v>246.81</v>
          </cell>
          <cell r="F692">
            <v>320.85</v>
          </cell>
        </row>
        <row r="693">
          <cell r="B693" t="str">
            <v>C3324</v>
          </cell>
          <cell r="C693" t="str">
            <v>ARGAMASSA DE CIMENTO E AREIA TRAÇO 1:4 COM AREIA PRODUZIDA</v>
          </cell>
          <cell r="D693" t="str">
            <v>M3</v>
          </cell>
          <cell r="E693">
            <v>198.41</v>
          </cell>
          <cell r="F693">
            <v>257.93</v>
          </cell>
        </row>
        <row r="694">
          <cell r="B694" t="str">
            <v>C0175</v>
          </cell>
          <cell r="C694" t="str">
            <v>ARGAMASSA DE CIMENTO E PEDRISCO TRAÇO 1:4</v>
          </cell>
          <cell r="D694" t="str">
            <v>M3</v>
          </cell>
          <cell r="E694">
            <v>218.1</v>
          </cell>
          <cell r="F694">
            <v>283.53</v>
          </cell>
        </row>
        <row r="695">
          <cell r="B695" t="str">
            <v>C3554</v>
          </cell>
          <cell r="C695" t="str">
            <v>MUTIRÃO MISTO - ARGAMASSA DE CIMENTO E AREIA S/PEN. TRAÇO 1:3</v>
          </cell>
          <cell r="D695" t="str">
            <v>M3</v>
          </cell>
          <cell r="E695">
            <v>230.88</v>
          </cell>
          <cell r="F695">
            <v>300.14</v>
          </cell>
        </row>
        <row r="696">
          <cell r="B696" t="str">
            <v>C3553</v>
          </cell>
          <cell r="C696" t="str">
            <v>MUTIRÃO MISTO - ARGAMASSA DE CIMENTO E AREIA S/PEN. TRAÇO 1:6</v>
          </cell>
          <cell r="D696" t="str">
            <v>M3</v>
          </cell>
          <cell r="E696">
            <v>133.68</v>
          </cell>
          <cell r="F696">
            <v>173.78</v>
          </cell>
        </row>
        <row r="697">
          <cell r="C697" t="str">
            <v>ARGAMASSA MISTA</v>
          </cell>
          <cell r="F697">
            <v>0</v>
          </cell>
        </row>
        <row r="698">
          <cell r="B698" t="str">
            <v>C0182</v>
          </cell>
          <cell r="C698" t="str">
            <v>ARGAMASSA MISTA DE CAL EM PASTA E AREIA PEN. TRAÇO 1:3 C/100 KG DE CIMENTO</v>
          </cell>
          <cell r="D698" t="str">
            <v>M3</v>
          </cell>
          <cell r="E698">
            <v>297.89</v>
          </cell>
          <cell r="F698">
            <v>387.26</v>
          </cell>
        </row>
        <row r="699">
          <cell r="B699" t="str">
            <v>C0185</v>
          </cell>
          <cell r="C699" t="str">
            <v>ARGAMASSA MISTA DE CAL EM PASTA E AREIA S/PEN. TRAÇO 1:4 C/100 KG DE CIMENTO</v>
          </cell>
          <cell r="D699" t="str">
            <v>M3</v>
          </cell>
          <cell r="E699">
            <v>175.75</v>
          </cell>
          <cell r="F699">
            <v>228.48</v>
          </cell>
        </row>
        <row r="700">
          <cell r="B700" t="str">
            <v>C0186</v>
          </cell>
          <cell r="C700" t="str">
            <v>ARGAMASSA MISTA DE CAL EM PASTA E AREIA S/PEN. TRAÇO 1:4 C/130 KG DE CIMENTO</v>
          </cell>
          <cell r="D700" t="str">
            <v>M3</v>
          </cell>
          <cell r="E700">
            <v>187.75</v>
          </cell>
          <cell r="F700">
            <v>244.08</v>
          </cell>
        </row>
        <row r="701">
          <cell r="B701" t="str">
            <v>C0187</v>
          </cell>
          <cell r="C701" t="str">
            <v>ARGAMASSA MISTA DE CAL EM PASTA E AREIA S/PEN. TRAÇO 1:4 C/150 KG DE CIMENTO</v>
          </cell>
          <cell r="D701" t="str">
            <v>M3</v>
          </cell>
          <cell r="E701">
            <v>195.75</v>
          </cell>
          <cell r="F701">
            <v>254.48</v>
          </cell>
        </row>
        <row r="702">
          <cell r="B702" t="str">
            <v>C0184</v>
          </cell>
          <cell r="C702" t="str">
            <v>ARGAMASSA MISTA DE CAL EM PASTA E AREIA S/PEN. TRAÇO 1:5 C/100 KG DE CIMENTO</v>
          </cell>
          <cell r="D702" t="str">
            <v>M3</v>
          </cell>
          <cell r="E702">
            <v>165.29</v>
          </cell>
          <cell r="F702">
            <v>214.88</v>
          </cell>
        </row>
        <row r="703">
          <cell r="B703" t="str">
            <v>C0189</v>
          </cell>
          <cell r="C703" t="str">
            <v>ARGAMASSA MISTA DE CAL HIDR. E AREIA S/PEN. TRAÇO 1:3 C/100KG DE CIMENTO</v>
          </cell>
          <cell r="D703" t="str">
            <v>M3</v>
          </cell>
          <cell r="E703">
            <v>220.26</v>
          </cell>
          <cell r="F703">
            <v>286.34</v>
          </cell>
        </row>
        <row r="704">
          <cell r="B704" t="str">
            <v>C0192</v>
          </cell>
          <cell r="C704" t="str">
            <v>ARGAMASSA MISTA DE CAL HIDR. E AREIA S/PEN. TRAÇO 1:4 C/100KG DE CIMENTO</v>
          </cell>
          <cell r="D704" t="str">
            <v>M3</v>
          </cell>
          <cell r="E704">
            <v>195.86</v>
          </cell>
          <cell r="F704">
            <v>254.62</v>
          </cell>
        </row>
        <row r="705">
          <cell r="B705" t="str">
            <v>C0190</v>
          </cell>
          <cell r="C705" t="str">
            <v>ARGAMASSA MISTA DE CAL HIDR. E AREIA S/PEN. TRAÇO 1:4 C/130KG DE CIMENTO</v>
          </cell>
          <cell r="D705" t="str">
            <v>M3</v>
          </cell>
          <cell r="E705">
            <v>207.86</v>
          </cell>
          <cell r="F705">
            <v>270.22</v>
          </cell>
        </row>
        <row r="706">
          <cell r="B706" t="str">
            <v>C0191</v>
          </cell>
          <cell r="C706" t="str">
            <v>ARGAMASSA MISTA DE CAL HIDR. E AREIA S/PEN. TRAÇO 1:4 C/150KG DE CIMENTO</v>
          </cell>
          <cell r="D706" t="str">
            <v>M3</v>
          </cell>
          <cell r="E706">
            <v>215.86</v>
          </cell>
          <cell r="F706">
            <v>280.62</v>
          </cell>
        </row>
        <row r="707">
          <cell r="B707" t="str">
            <v>C0188</v>
          </cell>
          <cell r="C707" t="str">
            <v>ARGAMASSA MISTA DE CIMENTO CAL HIDR. E AREIA PEN. TRAÇO 1:1:6</v>
          </cell>
          <cell r="D707" t="str">
            <v>M3</v>
          </cell>
          <cell r="E707">
            <v>333.57</v>
          </cell>
          <cell r="F707">
            <v>433.64</v>
          </cell>
        </row>
        <row r="708">
          <cell r="B708" t="str">
            <v>C0194</v>
          </cell>
          <cell r="C708" t="str">
            <v>ARGAMASSA MISTA DE CIMENTO CAL HIDR. E AREIA PEN. TRAÇO 1:2:8</v>
          </cell>
          <cell r="D708" t="str">
            <v>M3</v>
          </cell>
          <cell r="E708">
            <v>333.17</v>
          </cell>
          <cell r="F708">
            <v>433.12</v>
          </cell>
        </row>
        <row r="709">
          <cell r="B709" t="str">
            <v>C0193</v>
          </cell>
          <cell r="C709" t="str">
            <v>ARGAMASSA MISTA DE CIMENTO CAL HIDR. E AREIA S/PEN. TRAÇO 1:0.20:5.4</v>
          </cell>
          <cell r="D709" t="str">
            <v>M3</v>
          </cell>
          <cell r="E709">
            <v>201.86</v>
          </cell>
          <cell r="F709">
            <v>262.42</v>
          </cell>
        </row>
        <row r="710">
          <cell r="B710" t="str">
            <v>C0202</v>
          </cell>
          <cell r="C710" t="str">
            <v>ARGAMASSA MISTA DE CIMENTO CAL HIDR. E AREIA S/PEN. TRAÇO 1:0.25:3</v>
          </cell>
          <cell r="D710" t="str">
            <v>M3</v>
          </cell>
          <cell r="E710">
            <v>301.86</v>
          </cell>
          <cell r="F710">
            <v>392.42</v>
          </cell>
        </row>
        <row r="711">
          <cell r="B711" t="str">
            <v>C0207</v>
          </cell>
          <cell r="C711" t="str">
            <v>ARGAMASSA MISTA DE CIMENTO CAL HIDR. E AREIA S/PEN. TRAÇO 1:0.5:5</v>
          </cell>
          <cell r="D711" t="str">
            <v>M3</v>
          </cell>
          <cell r="E711">
            <v>229.06</v>
          </cell>
          <cell r="F711">
            <v>297.78</v>
          </cell>
        </row>
        <row r="712">
          <cell r="B712" t="str">
            <v>C0195</v>
          </cell>
          <cell r="C712" t="str">
            <v>ARGAMASSA MISTA DE CIMENTO CAL HIDR. E AREIA S/PEN. TRAÇO 1:0.5:8</v>
          </cell>
          <cell r="D712" t="str">
            <v>M3</v>
          </cell>
          <cell r="E712">
            <v>174.26</v>
          </cell>
          <cell r="F712">
            <v>226.54</v>
          </cell>
        </row>
        <row r="713">
          <cell r="B713" t="str">
            <v>C0197</v>
          </cell>
          <cell r="C713" t="str">
            <v>ARGAMASSA MISTA DE CIMENTO CAL HIDR. E AREIA S/PEN. TRAÇO 1:1:4</v>
          </cell>
          <cell r="D713" t="str">
            <v>M3</v>
          </cell>
          <cell r="E713">
            <v>301.86</v>
          </cell>
          <cell r="F713">
            <v>392.42</v>
          </cell>
        </row>
        <row r="714">
          <cell r="B714" t="str">
            <v>C0198</v>
          </cell>
          <cell r="C714" t="str">
            <v>ARGAMASSA MISTA DE CIMENTO CAL HIDR. E AREIA S/PEN. TRAÇO 1:1:6</v>
          </cell>
          <cell r="D714" t="str">
            <v>M3</v>
          </cell>
          <cell r="E714">
            <v>229.06</v>
          </cell>
          <cell r="F714">
            <v>297.78</v>
          </cell>
        </row>
        <row r="715">
          <cell r="B715" t="str">
            <v>C0196</v>
          </cell>
          <cell r="C715" t="str">
            <v>ARGAMASSA MISTA DE CIMENTO CAL HIDR. E AREIA S/PEN. TRAÇO 1:1.2:4.2</v>
          </cell>
          <cell r="D715" t="str">
            <v>M3</v>
          </cell>
          <cell r="E715">
            <v>305.06</v>
          </cell>
          <cell r="F715">
            <v>396.58</v>
          </cell>
        </row>
        <row r="716">
          <cell r="B716" t="str">
            <v>C0183</v>
          </cell>
          <cell r="C716" t="str">
            <v>ARGAMASSA MISTA DE CIMENTO CAL HIDR. E AREIA S/PEN. TRAÇO 1:1.5:9</v>
          </cell>
          <cell r="D716" t="str">
            <v>M3</v>
          </cell>
          <cell r="E716">
            <v>183.15</v>
          </cell>
          <cell r="F716">
            <v>238.1</v>
          </cell>
        </row>
        <row r="717">
          <cell r="B717" t="str">
            <v>C0204</v>
          </cell>
          <cell r="C717" t="str">
            <v>ARGAMASSA MISTA DE CIMENTO CAL HIDR. E AREIA S/PEN. TRAÇO 1:2:6</v>
          </cell>
          <cell r="D717" t="str">
            <v>M3</v>
          </cell>
          <cell r="E717">
            <v>277.46</v>
          </cell>
          <cell r="F717">
            <v>360.7</v>
          </cell>
        </row>
        <row r="718">
          <cell r="B718" t="str">
            <v>C0205</v>
          </cell>
          <cell r="C718" t="str">
            <v>ARGAMASSA MISTA DE CIMENTO CAL HIDR. E AREIA S/PEN. TRAÇO 1:2:8</v>
          </cell>
          <cell r="D718" t="str">
            <v>M3</v>
          </cell>
          <cell r="E718">
            <v>228.66</v>
          </cell>
          <cell r="F718">
            <v>297.26</v>
          </cell>
        </row>
        <row r="719">
          <cell r="B719" t="str">
            <v>C0200</v>
          </cell>
          <cell r="C719" t="str">
            <v>ARGAMASSA MISTA DE CIMENTO CAL HIDR. E AREIA S/PEN. TRAÇO 1:2:9</v>
          </cell>
          <cell r="D719" t="str">
            <v>M3</v>
          </cell>
          <cell r="E719">
            <v>212.66</v>
          </cell>
          <cell r="F719">
            <v>276.46</v>
          </cell>
        </row>
        <row r="720">
          <cell r="B720" t="str">
            <v>C0199</v>
          </cell>
          <cell r="C720" t="str">
            <v>ARGAMASSA MISTA DE CIMENTO CAL HIDR. E AREIA S/PEN. TRAÇO 1:2:11</v>
          </cell>
          <cell r="D720" t="str">
            <v>M3</v>
          </cell>
          <cell r="E720">
            <v>189.46</v>
          </cell>
          <cell r="F720">
            <v>246.3</v>
          </cell>
        </row>
        <row r="721">
          <cell r="B721" t="str">
            <v>C0203</v>
          </cell>
          <cell r="C721" t="str">
            <v>ARGAMASSA MISTA DE CIMENTO CAL HIDR. E AREIA S/PEN. TRAÇO 1:2:11 C/BETONEIRA</v>
          </cell>
          <cell r="D721" t="str">
            <v>M3</v>
          </cell>
          <cell r="E721">
            <v>259.4</v>
          </cell>
          <cell r="F721">
            <v>337.22</v>
          </cell>
        </row>
        <row r="722">
          <cell r="B722" t="str">
            <v>C0206</v>
          </cell>
          <cell r="C722" t="str">
            <v>ARGAMASSA MISTA DE CIMENTO CAL HIDR. E AREIA S/PEN. TRAÇO 1:3:9</v>
          </cell>
          <cell r="D722" t="str">
            <v>M3</v>
          </cell>
          <cell r="E722">
            <v>349.57</v>
          </cell>
          <cell r="F722">
            <v>454.44</v>
          </cell>
        </row>
        <row r="723">
          <cell r="B723" t="str">
            <v>C0201</v>
          </cell>
          <cell r="C723" t="str">
            <v>ARGAMASSA MISTA DE CIMENTO CAL HIDR. E AREIA S/PEN. TRAÇO 1:3:10</v>
          </cell>
          <cell r="D723" t="str">
            <v>M3</v>
          </cell>
          <cell r="E723">
            <v>229.06</v>
          </cell>
          <cell r="F723">
            <v>297.78</v>
          </cell>
        </row>
        <row r="724">
          <cell r="B724" t="str">
            <v>C0208</v>
          </cell>
          <cell r="C724" t="str">
            <v>ARGAMASSA MISTA DE GESSO CAL EM PASTA E AREIA PEN. TRAÇO 0.2:1:3</v>
          </cell>
          <cell r="D724" t="str">
            <v>M3</v>
          </cell>
          <cell r="E724">
            <v>265.13</v>
          </cell>
          <cell r="F724">
            <v>344.67</v>
          </cell>
        </row>
        <row r="725">
          <cell r="B725" t="str">
            <v>C0209</v>
          </cell>
          <cell r="C725" t="str">
            <v>ARGAMASSA MISTA DE GESSO CAL HIDR. E AREIA PEN. TRAÇO 0.2:1:3</v>
          </cell>
          <cell r="D725" t="str">
            <v>M3</v>
          </cell>
          <cell r="E725">
            <v>313.9</v>
          </cell>
          <cell r="F725">
            <v>408.07</v>
          </cell>
        </row>
        <row r="726">
          <cell r="B726" t="str">
            <v>C1439</v>
          </cell>
          <cell r="C726" t="str">
            <v>GROUT CIMENTO, CAL HIDR., AREIA E PEDRISCO TRAÇO 1:0.1:3:2</v>
          </cell>
          <cell r="D726" t="str">
            <v>M3</v>
          </cell>
          <cell r="E726">
            <v>286.2</v>
          </cell>
          <cell r="F726">
            <v>372.06</v>
          </cell>
        </row>
        <row r="727">
          <cell r="C727" t="str">
            <v>ARGAMASSA INDUSTRIALIZADA</v>
          </cell>
          <cell r="F727">
            <v>0</v>
          </cell>
        </row>
        <row r="728">
          <cell r="B728" t="str">
            <v>C0210</v>
          </cell>
          <cell r="C728" t="str">
            <v>ARGAMASSA PRÉ-FABRICADA P/REBOCO</v>
          </cell>
          <cell r="D728" t="str">
            <v>M2</v>
          </cell>
          <cell r="E728">
            <v>2.64</v>
          </cell>
          <cell r="F728">
            <v>3.43</v>
          </cell>
        </row>
        <row r="729">
          <cell r="B729" t="str">
            <v>C0211</v>
          </cell>
          <cell r="C729" t="str">
            <v>ARGAMASSA PRÉ-FABRICADA P/REBOCO IMITAÇÃO TRAVERTINO</v>
          </cell>
          <cell r="D729" t="str">
            <v>M2</v>
          </cell>
          <cell r="E729">
            <v>2.64</v>
          </cell>
          <cell r="F729">
            <v>3.43</v>
          </cell>
        </row>
        <row r="730">
          <cell r="B730" t="str">
            <v>C0212</v>
          </cell>
          <cell r="C730" t="str">
            <v>ARGAMASSA PRÉ-FABRICADA P/REBOCO TIPO MASSA RASPADA</v>
          </cell>
          <cell r="D730" t="str">
            <v>M2</v>
          </cell>
          <cell r="E730">
            <v>6.68</v>
          </cell>
          <cell r="F730">
            <v>8.68</v>
          </cell>
        </row>
        <row r="731">
          <cell r="B731" t="str">
            <v>C1848</v>
          </cell>
          <cell r="C731" t="str">
            <v>PASTA DE CIMENTO COLANTE</v>
          </cell>
          <cell r="D731" t="str">
            <v>KG</v>
          </cell>
          <cell r="E731">
            <v>0.41</v>
          </cell>
          <cell r="F731">
            <v>0.53</v>
          </cell>
        </row>
        <row r="732">
          <cell r="C732" t="str">
            <v>FUNDAÇÕES E ESTRUTURAS</v>
          </cell>
          <cell r="F732">
            <v>0</v>
          </cell>
        </row>
        <row r="733">
          <cell r="C733" t="str">
            <v>TUBULÕES A CÉU ABERTO</v>
          </cell>
          <cell r="F733">
            <v>0</v>
          </cell>
        </row>
        <row r="734">
          <cell r="B734" t="str">
            <v>C0825</v>
          </cell>
          <cell r="C734" t="str">
            <v>CONCRETAGEM DE BASE DE TUBULÃO À CÉU ABERTO</v>
          </cell>
          <cell r="D734" t="str">
            <v>M3</v>
          </cell>
          <cell r="E734">
            <v>790.33</v>
          </cell>
          <cell r="F734">
            <v>1027.43</v>
          </cell>
        </row>
        <row r="735">
          <cell r="B735" t="str">
            <v>C0826</v>
          </cell>
          <cell r="C735" t="str">
            <v>CONCRETAGEM DE TUBULÃO (CAMISA/ENCHIM.) À CÉU ABERTO D=1,20m</v>
          </cell>
          <cell r="D735" t="str">
            <v>M</v>
          </cell>
          <cell r="E735">
            <v>1055.8</v>
          </cell>
          <cell r="F735">
            <v>1372.54</v>
          </cell>
        </row>
        <row r="736">
          <cell r="B736" t="str">
            <v>C0827</v>
          </cell>
          <cell r="C736" t="str">
            <v>CONCRETAGEM DE TUBULÃO (CAMISA/ENCHIM.) À CÉU ABERTO D=1,40m</v>
          </cell>
          <cell r="D736" t="str">
            <v>M</v>
          </cell>
          <cell r="E736">
            <v>1270.35</v>
          </cell>
          <cell r="F736">
            <v>1651.46</v>
          </cell>
        </row>
        <row r="737">
          <cell r="B737" t="str">
            <v>C0828</v>
          </cell>
          <cell r="C737" t="str">
            <v>CONCRETAGEM DE TUBULÃO (CAMISA/ENCHIM.) À CÉU ABERTO D=1,60m</v>
          </cell>
          <cell r="D737" t="str">
            <v>M</v>
          </cell>
          <cell r="E737">
            <v>1487.95</v>
          </cell>
          <cell r="F737">
            <v>1934.34</v>
          </cell>
        </row>
        <row r="738">
          <cell r="B738" t="str">
            <v>C2636</v>
          </cell>
          <cell r="C738" t="str">
            <v>TUBULÃO - CEU ABERTO - C/CONCRETO FCK 13.5 MPa</v>
          </cell>
          <cell r="D738" t="str">
            <v>M3</v>
          </cell>
          <cell r="E738">
            <v>253.15</v>
          </cell>
          <cell r="F738">
            <v>329.1</v>
          </cell>
        </row>
        <row r="739">
          <cell r="B739" t="str">
            <v>C2637</v>
          </cell>
          <cell r="C739" t="str">
            <v>TUBULÃO - CEU ABERTO - C/CONCRETO FCK 13.5 MPa C/RACHÃO</v>
          </cell>
          <cell r="D739" t="str">
            <v>M3</v>
          </cell>
          <cell r="E739">
            <v>221.49</v>
          </cell>
          <cell r="F739">
            <v>287.94</v>
          </cell>
        </row>
        <row r="740">
          <cell r="B740" t="str">
            <v>C2638</v>
          </cell>
          <cell r="C740" t="str">
            <v>TUBULÃO - CEU ABERTO - C/CONCRETO FCK 15 MPa</v>
          </cell>
          <cell r="D740" t="str">
            <v>M3</v>
          </cell>
          <cell r="E740">
            <v>257.67</v>
          </cell>
          <cell r="F740">
            <v>334.97</v>
          </cell>
        </row>
        <row r="741">
          <cell r="B741" t="str">
            <v>C2634</v>
          </cell>
          <cell r="C741" t="str">
            <v>TUBULAO - CEU ABERTO - C/CONCRETO FCK 15 MPa C/RACHÃO</v>
          </cell>
          <cell r="D741" t="str">
            <v>M3</v>
          </cell>
          <cell r="E741">
            <v>225.26</v>
          </cell>
          <cell r="F741">
            <v>292.84</v>
          </cell>
        </row>
        <row r="742">
          <cell r="B742" t="str">
            <v>C2639</v>
          </cell>
          <cell r="C742" t="str">
            <v>TUBULÃO - CEU ABERTO - C/CONCRETO FCK 18 MPa</v>
          </cell>
          <cell r="D742" t="str">
            <v>M3</v>
          </cell>
          <cell r="E742">
            <v>266.69</v>
          </cell>
          <cell r="F742">
            <v>346.7</v>
          </cell>
        </row>
        <row r="743">
          <cell r="B743" t="str">
            <v>C2635</v>
          </cell>
          <cell r="C743" t="str">
            <v>TUBULAO - CEU ABERTO - C/CONCRETO FCK 18 MPa C/RACHÃO</v>
          </cell>
          <cell r="D743" t="str">
            <v>M3</v>
          </cell>
          <cell r="E743">
            <v>232.4</v>
          </cell>
          <cell r="F743">
            <v>302.12</v>
          </cell>
        </row>
        <row r="744">
          <cell r="B744" t="str">
            <v>C2641</v>
          </cell>
          <cell r="C744" t="str">
            <v>TUBULÃO - CEU ABERTO - C/CONCRETO USINADO FCK 15 MPa</v>
          </cell>
          <cell r="D744" t="str">
            <v>M3</v>
          </cell>
          <cell r="E744">
            <v>217.67</v>
          </cell>
          <cell r="F744">
            <v>282.97</v>
          </cell>
        </row>
        <row r="745">
          <cell r="B745" t="str">
            <v>C2642</v>
          </cell>
          <cell r="C745" t="str">
            <v>TUBULÃO - CEU ABERTO - C/CONCRETO USINADO FCK 20 MPa</v>
          </cell>
          <cell r="D745" t="str">
            <v>M3</v>
          </cell>
          <cell r="E745">
            <v>223.14</v>
          </cell>
          <cell r="F745">
            <v>290.08</v>
          </cell>
        </row>
        <row r="746">
          <cell r="C746" t="str">
            <v>TUBULÕES A AR COMPRIMIDO</v>
          </cell>
          <cell r="F746">
            <v>0</v>
          </cell>
        </row>
        <row r="747">
          <cell r="B747" t="str">
            <v>C0669</v>
          </cell>
          <cell r="C747" t="str">
            <v>CAMISA METÁLICA P/TUBULÃO A AR COMPRIMIDO D=700mm</v>
          </cell>
          <cell r="D747" t="str">
            <v>M</v>
          </cell>
          <cell r="E747">
            <v>377.74</v>
          </cell>
          <cell r="F747">
            <v>491.06</v>
          </cell>
        </row>
        <row r="748">
          <cell r="B748" t="str">
            <v>C3148</v>
          </cell>
          <cell r="C748" t="str">
            <v>CONCRETAGEM DE BASES TUBULÃO AR COMPRIMIDO ATE 12m</v>
          </cell>
          <cell r="D748" t="str">
            <v>M3</v>
          </cell>
          <cell r="E748">
            <v>943.06</v>
          </cell>
          <cell r="F748">
            <v>1225.98</v>
          </cell>
        </row>
        <row r="749">
          <cell r="B749" t="str">
            <v>C3147</v>
          </cell>
          <cell r="C749" t="str">
            <v>CONCRETAGEM DE BASES TUBULÃO AR COMPRIMIDO 12/18m</v>
          </cell>
          <cell r="D749" t="str">
            <v>M3</v>
          </cell>
          <cell r="E749">
            <v>967.14</v>
          </cell>
          <cell r="F749">
            <v>1257.28</v>
          </cell>
        </row>
        <row r="750">
          <cell r="B750" t="str">
            <v>C3149</v>
          </cell>
          <cell r="C750" t="str">
            <v>CONCRETAGEM DE TUBULÃO (CAMISA/ENCHIM.) AR COMP. D=1,20m ATÉ 12m</v>
          </cell>
          <cell r="D750" t="str">
            <v>M</v>
          </cell>
          <cell r="E750">
            <v>1220.23</v>
          </cell>
          <cell r="F750">
            <v>1586.3</v>
          </cell>
        </row>
        <row r="751">
          <cell r="B751" t="str">
            <v>C3150</v>
          </cell>
          <cell r="C751" t="str">
            <v>CONCRETAGEM DE TUBULÃO (CAMISA/ENCHIM.) AR COMP. D=1,20m DE 12/18m</v>
          </cell>
          <cell r="D751" t="str">
            <v>M</v>
          </cell>
          <cell r="E751">
            <v>1244.59</v>
          </cell>
          <cell r="F751">
            <v>1617.97</v>
          </cell>
        </row>
        <row r="752">
          <cell r="B752" t="str">
            <v>C3151</v>
          </cell>
          <cell r="C752" t="str">
            <v>CONCRETAGEM DE TUBULÃO (CAMISA/ENCHIM.) AR COMP. D=1,40m ATÉ 12m</v>
          </cell>
          <cell r="D752" t="str">
            <v>M</v>
          </cell>
          <cell r="E752">
            <v>1466.34</v>
          </cell>
          <cell r="F752">
            <v>1906.24</v>
          </cell>
        </row>
        <row r="753">
          <cell r="B753" t="str">
            <v>C3152</v>
          </cell>
          <cell r="C753" t="str">
            <v>CONCRETAGEM DE TUBULÃO (CAMISA/ENCHIM.) AR COMP. D=1,40m DE 12/18m</v>
          </cell>
          <cell r="D753" t="str">
            <v>M</v>
          </cell>
          <cell r="E753">
            <v>1501.06</v>
          </cell>
          <cell r="F753">
            <v>1951.38</v>
          </cell>
        </row>
        <row r="754">
          <cell r="B754" t="str">
            <v>C3153</v>
          </cell>
          <cell r="C754" t="str">
            <v>CONCRETAGEM DE TUBULÃO (CAMISA/ENCHIM.) AR COMP. D=1,60m ATÉ 12m</v>
          </cell>
          <cell r="D754" t="str">
            <v>M</v>
          </cell>
          <cell r="E754">
            <v>1703.34</v>
          </cell>
          <cell r="F754">
            <v>2214.34</v>
          </cell>
        </row>
        <row r="755">
          <cell r="B755" t="str">
            <v>C3154</v>
          </cell>
          <cell r="C755" t="str">
            <v>CONCRETAGEM DE TUBULÃO (CAMISA/ENCHIM.) AR COMP. D=1,60m DE 12/18m</v>
          </cell>
          <cell r="D755" t="str">
            <v>M</v>
          </cell>
          <cell r="E755">
            <v>1773.12</v>
          </cell>
          <cell r="F755">
            <v>2305.06</v>
          </cell>
        </row>
        <row r="756">
          <cell r="B756" t="str">
            <v>C0963</v>
          </cell>
          <cell r="C756" t="str">
            <v>CRAVAÇÃO DE CAMISA METÁLICA INCLUSIVE ESCAVAÇÃO MECÂNICA</v>
          </cell>
          <cell r="D756" t="str">
            <v>M</v>
          </cell>
          <cell r="E756">
            <v>532.89</v>
          </cell>
          <cell r="F756">
            <v>692.76</v>
          </cell>
        </row>
        <row r="757">
          <cell r="B757" t="str">
            <v>C2643</v>
          </cell>
          <cell r="C757" t="str">
            <v>TUBULÃO SOB AR COMPRIMIDO - C/CONCRETO FCK 15 MPa</v>
          </cell>
          <cell r="D757" t="str">
            <v>M3</v>
          </cell>
          <cell r="E757">
            <v>442.67</v>
          </cell>
          <cell r="F757">
            <v>575.47</v>
          </cell>
        </row>
        <row r="758">
          <cell r="C758" t="str">
            <v>ESTACAS</v>
          </cell>
          <cell r="F758">
            <v>0</v>
          </cell>
        </row>
        <row r="759">
          <cell r="B759" t="str">
            <v>C0472</v>
          </cell>
          <cell r="C759" t="str">
            <v>BROCA DE CONCRETO ARMADO D= 20cm</v>
          </cell>
          <cell r="D759" t="str">
            <v>M</v>
          </cell>
          <cell r="E759">
            <v>17.97</v>
          </cell>
          <cell r="F759">
            <v>23.36</v>
          </cell>
        </row>
        <row r="760">
          <cell r="B760" t="str">
            <v>C0473</v>
          </cell>
          <cell r="C760" t="str">
            <v>BROCA DE CONCRETO ARMADO D= 25cm</v>
          </cell>
          <cell r="D760" t="str">
            <v>M</v>
          </cell>
          <cell r="E760">
            <v>26.41</v>
          </cell>
          <cell r="F760">
            <v>34.33</v>
          </cell>
        </row>
        <row r="761">
          <cell r="B761" t="str">
            <v>C0474</v>
          </cell>
          <cell r="C761" t="str">
            <v>BROCA DE CONCRETO ARMADO D= 30cm</v>
          </cell>
          <cell r="D761" t="str">
            <v>M</v>
          </cell>
          <cell r="E761">
            <v>38.41</v>
          </cell>
          <cell r="F761">
            <v>49.93</v>
          </cell>
        </row>
        <row r="762">
          <cell r="B762" t="str">
            <v>C0938</v>
          </cell>
          <cell r="C762" t="str">
            <v>CORTE PERFIL METÁLICO ' I ' DE 10"X4"X5/8" P/EMPREITADA</v>
          </cell>
          <cell r="D762" t="str">
            <v>UN</v>
          </cell>
          <cell r="E762">
            <v>20.1</v>
          </cell>
          <cell r="F762">
            <v>26.13</v>
          </cell>
        </row>
        <row r="763">
          <cell r="B763" t="str">
            <v>C0939</v>
          </cell>
          <cell r="C763" t="str">
            <v>CORTE PERFIL METÁLICO ' I ' DE 12"X5"X1/4" P/EMPREITADA</v>
          </cell>
          <cell r="D763" t="str">
            <v>UN</v>
          </cell>
          <cell r="E763">
            <v>24.12</v>
          </cell>
          <cell r="F763">
            <v>31.36</v>
          </cell>
        </row>
        <row r="764">
          <cell r="B764" t="str">
            <v>C0936</v>
          </cell>
          <cell r="C764" t="str">
            <v>CORTE PERFIL METÁLICO DUPLO I DE 10"X4"X5/8" P/EMPREITADA</v>
          </cell>
          <cell r="D764" t="str">
            <v>UN</v>
          </cell>
          <cell r="E764">
            <v>36.74</v>
          </cell>
          <cell r="F764">
            <v>47.76</v>
          </cell>
        </row>
        <row r="765">
          <cell r="B765" t="str">
            <v>C0937</v>
          </cell>
          <cell r="C765" t="str">
            <v>CORTE PERFIL METÁLICO DUPLO I DE 12"X5"X1/4" P/EMPREITADA</v>
          </cell>
          <cell r="D765" t="str">
            <v>UN</v>
          </cell>
          <cell r="E765">
            <v>43.92</v>
          </cell>
          <cell r="F765">
            <v>57.1</v>
          </cell>
        </row>
        <row r="766">
          <cell r="B766" t="str">
            <v>C1228</v>
          </cell>
          <cell r="C766" t="str">
            <v>EMENDA P/ESTACA DE CONCRETO CENTRIFUGADO D= 23cm</v>
          </cell>
          <cell r="D766" t="str">
            <v>UN</v>
          </cell>
          <cell r="E766">
            <v>3.27</v>
          </cell>
          <cell r="F766">
            <v>4.25</v>
          </cell>
        </row>
        <row r="767">
          <cell r="B767" t="str">
            <v>C1229</v>
          </cell>
          <cell r="C767" t="str">
            <v>EMENDA P/ESTACA DE CONCRETO CENTRIFUGADO D= 26cm</v>
          </cell>
          <cell r="D767" t="str">
            <v>UN</v>
          </cell>
          <cell r="E767">
            <v>3.37</v>
          </cell>
          <cell r="F767">
            <v>4.38</v>
          </cell>
        </row>
        <row r="768">
          <cell r="B768" t="str">
            <v>C1230</v>
          </cell>
          <cell r="C768" t="str">
            <v>EMENDA P/ESTACA DE CONCRETO CENTRIFUGADO D= 33cm</v>
          </cell>
          <cell r="D768" t="str">
            <v>UN</v>
          </cell>
          <cell r="E768">
            <v>4.27</v>
          </cell>
          <cell r="F768">
            <v>5.55</v>
          </cell>
        </row>
        <row r="769">
          <cell r="B769" t="str">
            <v>C1231</v>
          </cell>
          <cell r="C769" t="str">
            <v>EMENDA P/ESTACA DE CONCRETO CENTRIFUGADO D= 42cm</v>
          </cell>
          <cell r="D769" t="str">
            <v>UN</v>
          </cell>
          <cell r="E769">
            <v>5.46</v>
          </cell>
          <cell r="F769">
            <v>7.1</v>
          </cell>
        </row>
        <row r="770">
          <cell r="B770" t="str">
            <v>C1292</v>
          </cell>
          <cell r="C770" t="str">
            <v>ESTACA DE MADEIRA CONDIÇÕES FAVORÁVEIS D= 22cm P/6 A 8T</v>
          </cell>
          <cell r="D770" t="str">
            <v>M</v>
          </cell>
          <cell r="E770">
            <v>36.02</v>
          </cell>
          <cell r="F770">
            <v>46.83</v>
          </cell>
        </row>
        <row r="771">
          <cell r="B771" t="str">
            <v>C1293</v>
          </cell>
          <cell r="C771" t="str">
            <v>ESTACA DE MADEIRA CONDIÇÕES FAVORÁVEIS D= 25cm P/8 A 10T</v>
          </cell>
          <cell r="D771" t="str">
            <v>M</v>
          </cell>
          <cell r="E771">
            <v>43.26</v>
          </cell>
          <cell r="F771">
            <v>56.24</v>
          </cell>
        </row>
        <row r="772">
          <cell r="B772" t="str">
            <v>C1290</v>
          </cell>
          <cell r="C772" t="str">
            <v>ESTACA DE MADEIRA CONDIÇÕES POUCO FAVORÁVEIS D= 22cm P/6 A 8T</v>
          </cell>
          <cell r="D772" t="str">
            <v>M</v>
          </cell>
          <cell r="E772">
            <v>45.5</v>
          </cell>
          <cell r="F772">
            <v>59.15</v>
          </cell>
        </row>
        <row r="773">
          <cell r="B773" t="str">
            <v>C1291</v>
          </cell>
          <cell r="C773" t="str">
            <v>ESTACA DE MADEIRA CONDIÇÕES POUCO FAVORÁVEIS D= 25cm P/8 A 10T</v>
          </cell>
          <cell r="D773" t="str">
            <v>M</v>
          </cell>
          <cell r="E773">
            <v>52.73</v>
          </cell>
          <cell r="F773">
            <v>68.55</v>
          </cell>
        </row>
        <row r="774">
          <cell r="B774" t="str">
            <v>C1294</v>
          </cell>
          <cell r="C774" t="str">
            <v>ESTACA MOLDADA "IN LOCO" D= 25cm P/20T</v>
          </cell>
          <cell r="D774" t="str">
            <v>M</v>
          </cell>
          <cell r="E774">
            <v>26.02</v>
          </cell>
          <cell r="F774">
            <v>33.83</v>
          </cell>
        </row>
        <row r="775">
          <cell r="B775" t="str">
            <v>C1295</v>
          </cell>
          <cell r="C775" t="str">
            <v>ESTACA MOLDADA "IN LOCO" D= 32cm P/30T</v>
          </cell>
          <cell r="D775" t="str">
            <v>M</v>
          </cell>
          <cell r="E775">
            <v>35.69</v>
          </cell>
          <cell r="F775">
            <v>46.4</v>
          </cell>
        </row>
        <row r="776">
          <cell r="B776" t="str">
            <v>C1296</v>
          </cell>
          <cell r="C776" t="str">
            <v>ESTACA MOLDADA "IN LOCO" D= 38cm P/40T</v>
          </cell>
          <cell r="D776" t="str">
            <v>M</v>
          </cell>
          <cell r="E776">
            <v>49.27</v>
          </cell>
          <cell r="F776">
            <v>64.05</v>
          </cell>
        </row>
        <row r="777">
          <cell r="B777" t="str">
            <v>C1297</v>
          </cell>
          <cell r="C777" t="str">
            <v>ESTACA MOLDADA "IN LOCO" D= 45cm P/60T</v>
          </cell>
          <cell r="D777" t="str">
            <v>M</v>
          </cell>
          <cell r="E777">
            <v>66.43</v>
          </cell>
          <cell r="F777">
            <v>86.36</v>
          </cell>
        </row>
        <row r="778">
          <cell r="B778" t="str">
            <v>C2809</v>
          </cell>
          <cell r="C778" t="str">
            <v>ESTACA MOLDADA "IN LOCO", S/ARMAÇÃO, PROF. ATÉ 4,00m, D= 0,20m</v>
          </cell>
          <cell r="D778" t="str">
            <v>M</v>
          </cell>
          <cell r="E778">
            <v>15.46</v>
          </cell>
          <cell r="F778">
            <v>20.1</v>
          </cell>
        </row>
        <row r="779">
          <cell r="B779" t="str">
            <v>C2812</v>
          </cell>
          <cell r="C779" t="str">
            <v>ESTACA MOLDADA "IN LOCO", S/ARMAÇÃO, PROF. ATÉ 4.00m, D= 0.25m</v>
          </cell>
          <cell r="D779" t="str">
            <v>M</v>
          </cell>
          <cell r="E779">
            <v>23.13</v>
          </cell>
          <cell r="F779">
            <v>30.07</v>
          </cell>
        </row>
        <row r="780">
          <cell r="B780" t="str">
            <v>C2813</v>
          </cell>
          <cell r="C780" t="str">
            <v>ESTACA MOLDADA "IN LOCO", S/ARMAÇÃO, PROF. ATÉ 4.00m, D= 0.30m</v>
          </cell>
          <cell r="D780" t="str">
            <v>M</v>
          </cell>
          <cell r="E780">
            <v>32.16</v>
          </cell>
          <cell r="F780">
            <v>41.81</v>
          </cell>
        </row>
        <row r="781">
          <cell r="B781" t="str">
            <v>C2808</v>
          </cell>
          <cell r="C781" t="str">
            <v>ESTACA MOLDADA "IN LOCO", S/ARMAÇÃO, PROF. &gt; 4.00m, D= 0.20m</v>
          </cell>
          <cell r="D781" t="str">
            <v>M</v>
          </cell>
          <cell r="E781">
            <v>18.16</v>
          </cell>
          <cell r="F781">
            <v>23.61</v>
          </cell>
        </row>
        <row r="782">
          <cell r="B782" t="str">
            <v>C2810</v>
          </cell>
          <cell r="C782" t="str">
            <v>ESTACA MOLDADA "IN LOCO", S/ARMAÇÃO, PROF. &gt; 4.00m, D= 0.25m</v>
          </cell>
          <cell r="D782" t="str">
            <v>M</v>
          </cell>
          <cell r="E782">
            <v>25.83</v>
          </cell>
          <cell r="F782">
            <v>33.58</v>
          </cell>
        </row>
        <row r="783">
          <cell r="B783" t="str">
            <v>C2811</v>
          </cell>
          <cell r="C783" t="str">
            <v>ESTACA MOLDADA "IN LOCO", S/ARMAÇÃO, PROF. &gt; 4.00m, D= 0.30m</v>
          </cell>
          <cell r="D783" t="str">
            <v>M</v>
          </cell>
          <cell r="E783">
            <v>35.33</v>
          </cell>
          <cell r="F783">
            <v>45.93</v>
          </cell>
        </row>
        <row r="784">
          <cell r="B784" t="str">
            <v>C1298</v>
          </cell>
          <cell r="C784" t="str">
            <v>ESTACA PRÉ-MOLDADA DE CONCRETO CENTRIFUGADO D= 23cm CAP. 30T</v>
          </cell>
          <cell r="D784" t="str">
            <v>M</v>
          </cell>
          <cell r="E784">
            <v>44.22</v>
          </cell>
          <cell r="F784">
            <v>57.49</v>
          </cell>
        </row>
        <row r="785">
          <cell r="B785" t="str">
            <v>C1299</v>
          </cell>
          <cell r="C785" t="str">
            <v>ESTACA PRÉ-MOLDADA DE CONCRETO CENTRIFUGADO D= 26cm CAP. 40T</v>
          </cell>
          <cell r="D785" t="str">
            <v>M</v>
          </cell>
          <cell r="E785">
            <v>71.54</v>
          </cell>
          <cell r="F785">
            <v>93</v>
          </cell>
        </row>
        <row r="786">
          <cell r="B786" t="str">
            <v>C1300</v>
          </cell>
          <cell r="C786" t="str">
            <v>ESTACA PRÉ-MOLDADA DE CONCRETO CENTRIFUGADO D= 33cm CAP. 60T</v>
          </cell>
          <cell r="D786" t="str">
            <v>M</v>
          </cell>
          <cell r="E786">
            <v>77.73</v>
          </cell>
          <cell r="F786">
            <v>101.05</v>
          </cell>
        </row>
        <row r="787">
          <cell r="B787" t="str">
            <v>C1301</v>
          </cell>
          <cell r="C787" t="str">
            <v>ESTACA PRÉ-MOLDADA DE CONCRETO CENTRIFUGADO D= 42cm CAP. 90T</v>
          </cell>
          <cell r="D787" t="str">
            <v>M</v>
          </cell>
          <cell r="E787">
            <v>77.37</v>
          </cell>
          <cell r="F787">
            <v>100.58</v>
          </cell>
        </row>
        <row r="788">
          <cell r="B788" t="str">
            <v>C1306</v>
          </cell>
          <cell r="C788" t="str">
            <v>ESTACA PRÉ-MOLDADA DE CONCRETO MACIÇA D= 20cm P/20 A 25T</v>
          </cell>
          <cell r="D788" t="str">
            <v>M</v>
          </cell>
          <cell r="E788">
            <v>81.23</v>
          </cell>
          <cell r="F788">
            <v>105.6</v>
          </cell>
        </row>
        <row r="789">
          <cell r="B789" t="str">
            <v>C1302</v>
          </cell>
          <cell r="C789" t="str">
            <v>ESTACA PRÉ-MOLDADA DE CONCRETO MACIÇA D= 25cm P/30 A 35T</v>
          </cell>
          <cell r="D789" t="str">
            <v>M</v>
          </cell>
          <cell r="E789">
            <v>103.83</v>
          </cell>
          <cell r="F789">
            <v>134.98</v>
          </cell>
        </row>
        <row r="790">
          <cell r="B790" t="str">
            <v>C1303</v>
          </cell>
          <cell r="C790" t="str">
            <v>ESTACA PRÉ-MOLDADA DE CONCRETO MACIÇA D= 30cm P/40 A 45T</v>
          </cell>
          <cell r="D790" t="str">
            <v>M</v>
          </cell>
          <cell r="E790">
            <v>140.16</v>
          </cell>
          <cell r="F790">
            <v>182.21</v>
          </cell>
        </row>
        <row r="791">
          <cell r="B791" t="str">
            <v>C1304</v>
          </cell>
          <cell r="C791" t="str">
            <v>ESTACA PRÉ-MOLDADA DE CONCRETO MACIÇA D= 35cm P/50 A 55T</v>
          </cell>
          <cell r="D791" t="str">
            <v>M</v>
          </cell>
          <cell r="E791">
            <v>178.52</v>
          </cell>
          <cell r="F791">
            <v>232.08</v>
          </cell>
        </row>
        <row r="792">
          <cell r="B792" t="str">
            <v>C1305</v>
          </cell>
          <cell r="C792" t="str">
            <v>ESTACA PRÉ-MOLDADA DE CONCRETO MACIÇA D= 40cm P/70 A 75T</v>
          </cell>
          <cell r="D792" t="str">
            <v>M</v>
          </cell>
          <cell r="E792">
            <v>237.61</v>
          </cell>
          <cell r="F792">
            <v>308.89</v>
          </cell>
        </row>
        <row r="793">
          <cell r="B793" t="str">
            <v>C1307</v>
          </cell>
          <cell r="C793" t="str">
            <v>ESTACA PRÉ-MOLDADA DE CONCRETO OCTOGONAL D= 36cm CAP. 60T</v>
          </cell>
          <cell r="D793" t="str">
            <v>M</v>
          </cell>
          <cell r="E793">
            <v>116.14</v>
          </cell>
          <cell r="F793">
            <v>150.98</v>
          </cell>
        </row>
        <row r="794">
          <cell r="B794" t="str">
            <v>C1308</v>
          </cell>
          <cell r="C794" t="str">
            <v>ESTACA PRÉ-MOLDADA DE CONCRETO OCTOGONAL D= 42cm CAP. 75T</v>
          </cell>
          <cell r="D794" t="str">
            <v>M</v>
          </cell>
          <cell r="E794">
            <v>127.74</v>
          </cell>
          <cell r="F794">
            <v>166.06</v>
          </cell>
        </row>
        <row r="795">
          <cell r="B795" t="str">
            <v>C1309</v>
          </cell>
          <cell r="C795" t="str">
            <v>ESTACA PRÉ-MOLDADA DE CONCRETO PROTENDIDO 18X18cm CAP. 25T</v>
          </cell>
          <cell r="D795" t="str">
            <v>M</v>
          </cell>
          <cell r="E795">
            <v>43.67</v>
          </cell>
          <cell r="F795">
            <v>56.77</v>
          </cell>
        </row>
        <row r="796">
          <cell r="B796" t="str">
            <v>C1310</v>
          </cell>
          <cell r="C796" t="str">
            <v>ESTACA PRÉ-MOLDADA DE CONCRETO PROTENDIDO 23X23cm CAP. 35T</v>
          </cell>
          <cell r="D796" t="str">
            <v>M</v>
          </cell>
          <cell r="E796">
            <v>59.93</v>
          </cell>
          <cell r="F796">
            <v>77.91</v>
          </cell>
        </row>
        <row r="797">
          <cell r="B797" t="str">
            <v>C1311</v>
          </cell>
          <cell r="C797" t="str">
            <v>ESTACA PRÉ-MOLDADA DE CONCRETO PROTENDIDO 26.5X26.5cm CAP. 45T</v>
          </cell>
          <cell r="D797" t="str">
            <v>M</v>
          </cell>
          <cell r="E797">
            <v>69.14</v>
          </cell>
          <cell r="F797">
            <v>89.88</v>
          </cell>
        </row>
        <row r="798">
          <cell r="B798" t="str">
            <v>C1312</v>
          </cell>
          <cell r="C798" t="str">
            <v>ESTACA TIPO FRANKI D= 350mm, P/CARGA DE 55 T</v>
          </cell>
          <cell r="D798" t="str">
            <v>M</v>
          </cell>
          <cell r="E798">
            <v>180.05</v>
          </cell>
          <cell r="F798">
            <v>234.07</v>
          </cell>
        </row>
        <row r="799">
          <cell r="B799" t="str">
            <v>C1313</v>
          </cell>
          <cell r="C799" t="str">
            <v>ESTACA TIPO FRANKI D= 400mm, P/CARGA DE 75 T</v>
          </cell>
          <cell r="D799" t="str">
            <v>M</v>
          </cell>
          <cell r="E799">
            <v>208.35</v>
          </cell>
          <cell r="F799">
            <v>270.86</v>
          </cell>
        </row>
        <row r="800">
          <cell r="B800" t="str">
            <v>C1314</v>
          </cell>
          <cell r="C800" t="str">
            <v>ESTACA TIPO FRANKI D= 455mm, P/CARGA DE 95 T</v>
          </cell>
          <cell r="D800" t="str">
            <v>M</v>
          </cell>
          <cell r="E800">
            <v>268.79</v>
          </cell>
          <cell r="F800">
            <v>349.43</v>
          </cell>
        </row>
        <row r="801">
          <cell r="B801" t="str">
            <v>C1315</v>
          </cell>
          <cell r="C801" t="str">
            <v>ESTACA TIPO FRANKI D= 520mm, P/CARGA DE 130 T</v>
          </cell>
          <cell r="D801" t="str">
            <v>M</v>
          </cell>
          <cell r="E801">
            <v>318.06</v>
          </cell>
          <cell r="F801">
            <v>413.48</v>
          </cell>
        </row>
        <row r="802">
          <cell r="B802" t="str">
            <v>C1316</v>
          </cell>
          <cell r="C802" t="str">
            <v>ESTACA TIPO FRANKI D= 600mm, P/CARGA DE 170 T</v>
          </cell>
          <cell r="D802" t="str">
            <v>M</v>
          </cell>
          <cell r="E802">
            <v>400.73</v>
          </cell>
          <cell r="F802">
            <v>520.95</v>
          </cell>
        </row>
        <row r="803">
          <cell r="B803" t="str">
            <v>C4159</v>
          </cell>
          <cell r="C803" t="str">
            <v>ESTACA TIPO FRANKI D= 700mm, P/CARGA DE 220 T</v>
          </cell>
          <cell r="D803" t="str">
            <v>M</v>
          </cell>
          <cell r="E803">
            <v>532.12</v>
          </cell>
          <cell r="F803">
            <v>691.76</v>
          </cell>
        </row>
        <row r="804">
          <cell r="B804" t="str">
            <v>C1882</v>
          </cell>
          <cell r="C804" t="str">
            <v>PERFIL METÁLICO ' I ' DE 10"X4"X5/8" C/CRAVAÇÃO EMPREITADA</v>
          </cell>
          <cell r="D804" t="str">
            <v>M</v>
          </cell>
          <cell r="E804">
            <v>353.82</v>
          </cell>
          <cell r="F804">
            <v>459.97</v>
          </cell>
        </row>
        <row r="805">
          <cell r="B805" t="str">
            <v>C1885</v>
          </cell>
          <cell r="C805" t="str">
            <v>PERFIL METÁLICO ' I ' DE 12"X5"X1/4" C/CRAVAÇÃO EMPREITADA</v>
          </cell>
          <cell r="D805" t="str">
            <v>M</v>
          </cell>
          <cell r="E805">
            <v>481.5</v>
          </cell>
          <cell r="F805">
            <v>625.95</v>
          </cell>
        </row>
        <row r="806">
          <cell r="B806" t="str">
            <v>C1884</v>
          </cell>
          <cell r="C806" t="str">
            <v>PERFIL METÁLICO DUPLO ' I ' 10"X4"X5/8" C/CRAVAÇÃO EMPREITADA</v>
          </cell>
          <cell r="D806" t="str">
            <v>M</v>
          </cell>
          <cell r="E806">
            <v>692.97</v>
          </cell>
          <cell r="F806">
            <v>900.86</v>
          </cell>
        </row>
        <row r="807">
          <cell r="B807" t="str">
            <v>C1883</v>
          </cell>
          <cell r="C807" t="str">
            <v>PERFIL METÁLICO DUPLO ' I ' 12"X5"X1/4" C/CRAVAÇÃO EMPREITADA</v>
          </cell>
          <cell r="D807" t="str">
            <v>M</v>
          </cell>
          <cell r="E807">
            <v>948.33</v>
          </cell>
          <cell r="F807">
            <v>1232.83</v>
          </cell>
        </row>
        <row r="808">
          <cell r="B808" t="str">
            <v>C2280</v>
          </cell>
          <cell r="C808" t="str">
            <v>SOLDA DE TOPO EM PERFIL METÁLICO ' I ' 10"X4"X5/8" P/EMPREITADA</v>
          </cell>
          <cell r="D808" t="str">
            <v>UN</v>
          </cell>
          <cell r="E808">
            <v>144.56</v>
          </cell>
          <cell r="F808">
            <v>187.93</v>
          </cell>
        </row>
        <row r="809">
          <cell r="B809" t="str">
            <v>C2281</v>
          </cell>
          <cell r="C809" t="str">
            <v>SOLDA DE TOPO EM PERFIL METÁLICO ' I ' 12"X5"X1/4" P/EMPREITADA</v>
          </cell>
          <cell r="D809" t="str">
            <v>UN</v>
          </cell>
          <cell r="E809">
            <v>168.69</v>
          </cell>
          <cell r="F809">
            <v>219.3</v>
          </cell>
        </row>
        <row r="810">
          <cell r="B810" t="str">
            <v>C2278</v>
          </cell>
          <cell r="C810" t="str">
            <v>SOLDA DE TOPO PERFIL METÁLICO DUPLO ' I ' 10"X4"X5/8" P/EMPREITADA</v>
          </cell>
          <cell r="D810" t="str">
            <v>UN</v>
          </cell>
          <cell r="E810">
            <v>99.15</v>
          </cell>
          <cell r="F810">
            <v>128.9</v>
          </cell>
        </row>
        <row r="811">
          <cell r="B811" t="str">
            <v>C2279</v>
          </cell>
          <cell r="C811" t="str">
            <v>SOLDA DE TOPO EM PERFIL METÁLICO EM DUPLO ' I ' 12"X5"X1/4" P/EMPREITADA</v>
          </cell>
          <cell r="D811" t="str">
            <v>UN</v>
          </cell>
          <cell r="E811">
            <v>117.69</v>
          </cell>
          <cell r="F811">
            <v>153</v>
          </cell>
        </row>
        <row r="812">
          <cell r="B812" t="str">
            <v>C2282</v>
          </cell>
          <cell r="C812" t="str">
            <v>SOLDA LONGITUDINAL EM PERFIL METÁLICO P/EMPREITADA</v>
          </cell>
          <cell r="D812" t="str">
            <v>M</v>
          </cell>
          <cell r="E812">
            <v>16.62</v>
          </cell>
          <cell r="F812">
            <v>21.61</v>
          </cell>
        </row>
        <row r="813">
          <cell r="C813" t="str">
            <v>EMBASAMENTOS E BALDRAMES</v>
          </cell>
          <cell r="F813">
            <v>0</v>
          </cell>
        </row>
        <row r="814">
          <cell r="B814" t="str">
            <v>C0054</v>
          </cell>
          <cell r="C814" t="str">
            <v>ALVENARIA DE EMBASAMENTO DE PEDRA ARGAMASSADA</v>
          </cell>
          <cell r="D814" t="str">
            <v>M3</v>
          </cell>
          <cell r="E814">
            <v>168.44</v>
          </cell>
          <cell r="F814">
            <v>218.97</v>
          </cell>
        </row>
        <row r="815">
          <cell r="B815" t="str">
            <v>C0055</v>
          </cell>
          <cell r="C815" t="str">
            <v>ALVENARIA DE EMBASAMENTO DE TIJOLO COMUM, C/ARGAMASSA MISTA C/ CAL HIDRATADA</v>
          </cell>
          <cell r="D815" t="str">
            <v>M3</v>
          </cell>
          <cell r="E815">
            <v>219.15</v>
          </cell>
          <cell r="F815">
            <v>284.9</v>
          </cell>
        </row>
        <row r="816">
          <cell r="B816" t="str">
            <v>C0056</v>
          </cell>
          <cell r="C816" t="str">
            <v>ALVENARIA DE EMBASAMENTO DE TIJOLO FURADO, C/ ARGAMASSA MISTA C/ CAL HIDRATADA</v>
          </cell>
          <cell r="D816" t="str">
            <v>M3</v>
          </cell>
          <cell r="E816">
            <v>181.29</v>
          </cell>
          <cell r="F816">
            <v>235.68</v>
          </cell>
        </row>
        <row r="817">
          <cell r="B817" t="str">
            <v>C0089</v>
          </cell>
          <cell r="C817" t="str">
            <v>ANEL DE IMPERMEABILIZAÇÃO C/ARMAÇÃO EM FERRO</v>
          </cell>
          <cell r="D817" t="str">
            <v>M3</v>
          </cell>
          <cell r="E817">
            <v>352.86</v>
          </cell>
          <cell r="F817">
            <v>458.72</v>
          </cell>
        </row>
        <row r="818">
          <cell r="B818" t="str">
            <v>C0471</v>
          </cell>
          <cell r="C818" t="str">
            <v>BROCA D= 20cm COM CONCRETO FCK=13.5MPa, MAIS VIGA BALDRAME 20X20cm E UMA FIADA DE BLOCO DE CONCRETO 14X19X39cm</v>
          </cell>
          <cell r="D818" t="str">
            <v>M</v>
          </cell>
          <cell r="E818">
            <v>48.73</v>
          </cell>
          <cell r="F818">
            <v>63.35</v>
          </cell>
        </row>
        <row r="819">
          <cell r="B819" t="str">
            <v>C3604</v>
          </cell>
          <cell r="C819" t="str">
            <v>MUTIRÃO MISTO - ALVENARIA DE EMBASAMENTO C/TIJ. FURADO, C/ ARG. MISTA C/CAL HIDRATADA</v>
          </cell>
          <cell r="D819" t="str">
            <v>M3</v>
          </cell>
          <cell r="E819">
            <v>138.44</v>
          </cell>
          <cell r="F819">
            <v>179.97</v>
          </cell>
        </row>
        <row r="820">
          <cell r="B820" t="str">
            <v>C2257</v>
          </cell>
          <cell r="C820" t="str">
            <v>SAPATA CORRIDA 10X50cm C/CONCRETO FCK=13.5MPa. MAIS 2 FIADAS DE BLOCO DE CONCRETO 14X19X39 cm</v>
          </cell>
          <cell r="D820" t="str">
            <v>M</v>
          </cell>
          <cell r="E820">
            <v>44.34</v>
          </cell>
          <cell r="F820">
            <v>57.64</v>
          </cell>
        </row>
        <row r="821">
          <cell r="B821" t="str">
            <v>C2293</v>
          </cell>
          <cell r="C821" t="str">
            <v>SUBMURAMENTO DE CONSTRUÇÕES VIZINHAS -TIJOLOS MACIÇOS E=20cm</v>
          </cell>
          <cell r="D821" t="str">
            <v>M2</v>
          </cell>
          <cell r="E821">
            <v>200.33</v>
          </cell>
          <cell r="F821">
            <v>260.43</v>
          </cell>
        </row>
        <row r="822">
          <cell r="C822" t="str">
            <v>FORMAS</v>
          </cell>
          <cell r="F822">
            <v>0</v>
          </cell>
        </row>
        <row r="823">
          <cell r="B823" t="str">
            <v>C2822</v>
          </cell>
          <cell r="C823" t="str">
            <v>FORMA CURVA CHAPA COMPENSADA PLASTIFICADA, ESP.= 12mm</v>
          </cell>
          <cell r="D823" t="str">
            <v>M2</v>
          </cell>
          <cell r="E823">
            <v>97.9</v>
          </cell>
          <cell r="F823">
            <v>127.27</v>
          </cell>
        </row>
        <row r="824">
          <cell r="B824" t="str">
            <v>C3990</v>
          </cell>
          <cell r="C824" t="str">
            <v>FORMA CURVA CHAPA COMPENSADA PLASTIFICADA, ESP.= 18mm</v>
          </cell>
          <cell r="D824" t="str">
            <v>M2</v>
          </cell>
          <cell r="E824">
            <v>101.53</v>
          </cell>
          <cell r="F824">
            <v>131.99</v>
          </cell>
        </row>
        <row r="825">
          <cell r="B825" t="str">
            <v>C2823</v>
          </cell>
          <cell r="C825" t="str">
            <v>FORMA CURVA CHAPA COMPENSADA RESINADA, ESP.= 6mm</v>
          </cell>
          <cell r="D825" t="str">
            <v>M2</v>
          </cell>
          <cell r="E825">
            <v>84.01</v>
          </cell>
          <cell r="F825">
            <v>109.21</v>
          </cell>
        </row>
        <row r="826">
          <cell r="B826" t="str">
            <v>C2824</v>
          </cell>
          <cell r="C826" t="str">
            <v>FORMA CURVA CHAPA COMPENSADA RESINADA, ESP.= 10mm</v>
          </cell>
          <cell r="D826" t="str">
            <v>M2</v>
          </cell>
          <cell r="E826">
            <v>85.16</v>
          </cell>
          <cell r="F826">
            <v>110.71</v>
          </cell>
        </row>
        <row r="827">
          <cell r="B827" t="str">
            <v>C2825</v>
          </cell>
          <cell r="C827" t="str">
            <v>FORMA CURVA CHAPA COMPENSADA RESINADA, ESP.= 12mm</v>
          </cell>
          <cell r="D827" t="str">
            <v>M2</v>
          </cell>
          <cell r="E827">
            <v>85.82</v>
          </cell>
          <cell r="F827">
            <v>111.57</v>
          </cell>
        </row>
        <row r="828">
          <cell r="B828" t="str">
            <v>C3981</v>
          </cell>
          <cell r="C828" t="str">
            <v>FORMA DE PAPELÃO RESINADO TIPO ESTRUTUBOS D=1,20 M (FORNECIMENTO/MONTAGEM/DESMONTAGEM)</v>
          </cell>
          <cell r="D828" t="str">
            <v>M</v>
          </cell>
          <cell r="E828">
            <v>108.06</v>
          </cell>
          <cell r="F828">
            <v>140.48</v>
          </cell>
        </row>
        <row r="829">
          <cell r="B829" t="str">
            <v>C1400</v>
          </cell>
          <cell r="C829" t="str">
            <v>FORMA DE TÁBUAS DE 1" DE 3A. P/FUNDAÇÕES UTIL. 5 X</v>
          </cell>
          <cell r="D829" t="str">
            <v>M2</v>
          </cell>
          <cell r="E829">
            <v>26.76</v>
          </cell>
          <cell r="F829">
            <v>34.79</v>
          </cell>
        </row>
        <row r="830">
          <cell r="B830" t="str">
            <v>C1401</v>
          </cell>
          <cell r="C830" t="str">
            <v>FORMA DE TÁBUAS DE 1" DE 3A. P/SUPERESTRUTURA - UTIL. 2 X</v>
          </cell>
          <cell r="D830" t="str">
            <v>M2</v>
          </cell>
          <cell r="E830">
            <v>55.04</v>
          </cell>
          <cell r="F830">
            <v>71.55</v>
          </cell>
        </row>
        <row r="831">
          <cell r="B831" t="str">
            <v>C3984</v>
          </cell>
          <cell r="C831" t="str">
            <v>FORMA INTERNA E EXTERNA PARA ESTACAS DE CONCRETO</v>
          </cell>
          <cell r="D831" t="str">
            <v>M2</v>
          </cell>
          <cell r="E831">
            <v>22.07</v>
          </cell>
          <cell r="F831">
            <v>28.69</v>
          </cell>
        </row>
        <row r="832">
          <cell r="B832" t="str">
            <v>C4158</v>
          </cell>
          <cell r="C832" t="str">
            <v>FORMA METÁLICA P/ PILAR</v>
          </cell>
          <cell r="D832" t="str">
            <v>M2</v>
          </cell>
          <cell r="E832">
            <v>98.08</v>
          </cell>
          <cell r="F832">
            <v>127.5</v>
          </cell>
        </row>
        <row r="833">
          <cell r="B833" t="str">
            <v>C4282</v>
          </cell>
          <cell r="C833" t="str">
            <v>FORMA P/ CONCRETO "IN LOCO" (APLICAÇÃO)</v>
          </cell>
          <cell r="D833" t="str">
            <v>M2</v>
          </cell>
          <cell r="E833">
            <v>45.18</v>
          </cell>
          <cell r="F833">
            <v>58.73</v>
          </cell>
        </row>
        <row r="834">
          <cell r="B834" t="str">
            <v>C4281</v>
          </cell>
          <cell r="C834" t="str">
            <v>FORMA P/ CONCRETO "IN LOCO" (FABRICAÇÃO)</v>
          </cell>
          <cell r="D834" t="str">
            <v>M2</v>
          </cell>
          <cell r="E834">
            <v>104.49</v>
          </cell>
          <cell r="F834">
            <v>135.84</v>
          </cell>
        </row>
        <row r="835">
          <cell r="B835" t="str">
            <v>C1404</v>
          </cell>
          <cell r="C835" t="str">
            <v>FORMA P/ PEÇAS PRÉ-MOLDADAS DE CONCRETO PROTENDIDO, REVESTIDAS C/CHAPA METÁLICA, UTIL. (10 A 15 X)</v>
          </cell>
          <cell r="D835" t="str">
            <v>M2</v>
          </cell>
          <cell r="E835">
            <v>299.74</v>
          </cell>
          <cell r="F835">
            <v>389.66</v>
          </cell>
        </row>
        <row r="836">
          <cell r="B836" t="str">
            <v>C1403</v>
          </cell>
          <cell r="C836" t="str">
            <v>FORMA P/ PEÇAS PRÉ-MOLDADAS DE CONCRETO PROTENDIDO, REVESTIDAS C/CHAPA COMPENSADA PLASTIFICADA (12X)</v>
          </cell>
          <cell r="D836" t="str">
            <v>M2</v>
          </cell>
          <cell r="E836">
            <v>272.14</v>
          </cell>
          <cell r="F836">
            <v>353.78</v>
          </cell>
        </row>
        <row r="837">
          <cell r="B837" t="str">
            <v>C4301</v>
          </cell>
          <cell r="C837" t="str">
            <v>FORMA PARA CONCRETO "IN LOCO", INCLUSIVE DESFORMA</v>
          </cell>
          <cell r="D837" t="str">
            <v>M2</v>
          </cell>
          <cell r="E837">
            <v>69.3</v>
          </cell>
          <cell r="F837">
            <v>90.09</v>
          </cell>
        </row>
        <row r="838">
          <cell r="B838" t="str">
            <v>C4302</v>
          </cell>
          <cell r="C838" t="str">
            <v>FORMA PARA CONCRETO PRÉ-MOLDADO, INCLUSIVE DESFORMA</v>
          </cell>
          <cell r="D838" t="str">
            <v>M2</v>
          </cell>
          <cell r="E838">
            <v>23.03</v>
          </cell>
          <cell r="F838">
            <v>29.94</v>
          </cell>
        </row>
        <row r="839">
          <cell r="B839" t="str">
            <v>C1399</v>
          </cell>
          <cell r="C839" t="str">
            <v>FORMA PLANA CHAPA COMPENSADA PLASTIFICADA, ESP.= 12mm UTIL. 5X</v>
          </cell>
          <cell r="D839" t="str">
            <v>M2</v>
          </cell>
          <cell r="E839">
            <v>41.22</v>
          </cell>
          <cell r="F839">
            <v>53.59</v>
          </cell>
        </row>
        <row r="840">
          <cell r="B840" t="str">
            <v>C3991</v>
          </cell>
          <cell r="C840" t="str">
            <v>FORMA PLANA CHAPA COMPENSADA PLASTIFICADA, ESP.= 18mm UTIL. 5X</v>
          </cell>
          <cell r="D840" t="str">
            <v>M2</v>
          </cell>
          <cell r="E840">
            <v>43.89</v>
          </cell>
          <cell r="F840">
            <v>57.06</v>
          </cell>
        </row>
        <row r="841">
          <cell r="B841" t="str">
            <v>C1402</v>
          </cell>
          <cell r="C841" t="str">
            <v>FORMA PLANA CHAPA COMPENSADA RESINADA, ESP.= 10mm P/GALERIA E BUEIROS CAPEADOS</v>
          </cell>
          <cell r="D841" t="str">
            <v>M2</v>
          </cell>
          <cell r="E841">
            <v>20.7</v>
          </cell>
          <cell r="F841">
            <v>26.91</v>
          </cell>
        </row>
        <row r="842">
          <cell r="B842" t="str">
            <v>C2827</v>
          </cell>
          <cell r="C842" t="str">
            <v>FORMA PLANA CHAPA COMPENSADA RESINADA, ESP.= 10mm UTIL. 3X</v>
          </cell>
          <cell r="D842" t="str">
            <v>M2</v>
          </cell>
          <cell r="E842">
            <v>45.23</v>
          </cell>
          <cell r="F842">
            <v>58.8</v>
          </cell>
        </row>
        <row r="843">
          <cell r="B843" t="str">
            <v>C1405</v>
          </cell>
          <cell r="C843" t="str">
            <v>FORMA PLANA CHAPA COMPENSADA RESINADA, ESP.= 12mm UTIL. 3 X</v>
          </cell>
          <cell r="D843" t="str">
            <v>M2</v>
          </cell>
          <cell r="E843">
            <v>46.22</v>
          </cell>
          <cell r="F843">
            <v>60.09</v>
          </cell>
        </row>
        <row r="844">
          <cell r="B844" t="str">
            <v>C1799</v>
          </cell>
          <cell r="C844" t="str">
            <v>MONTAGEM, DESMONTAGEM E REPAROS EM FORMAS P/PRE-MOLDADOS</v>
          </cell>
          <cell r="D844" t="str">
            <v>M2</v>
          </cell>
          <cell r="E844">
            <v>25.79</v>
          </cell>
          <cell r="F844">
            <v>33.53</v>
          </cell>
        </row>
        <row r="845">
          <cell r="C845" t="str">
            <v>ARMADURAS</v>
          </cell>
          <cell r="F845">
            <v>0</v>
          </cell>
        </row>
        <row r="846">
          <cell r="B846" t="str">
            <v>C3331</v>
          </cell>
          <cell r="C846" t="str">
            <v>ANCORAGEM ATIVA PARA CABO COM 1 CORDOALHA DE 12,7mm</v>
          </cell>
          <cell r="D846" t="str">
            <v>UN</v>
          </cell>
          <cell r="E846">
            <v>46.18</v>
          </cell>
          <cell r="F846">
            <v>60.03</v>
          </cell>
        </row>
        <row r="847">
          <cell r="B847" t="str">
            <v>C3332</v>
          </cell>
          <cell r="C847" t="str">
            <v>ANCORAGEM ATIVA PARA CABO COM 2 CORDOALHA DE 12,7mm</v>
          </cell>
          <cell r="D847" t="str">
            <v>UN</v>
          </cell>
          <cell r="E847">
            <v>77.79</v>
          </cell>
          <cell r="F847">
            <v>101.13</v>
          </cell>
        </row>
        <row r="848">
          <cell r="B848" t="str">
            <v>C3333</v>
          </cell>
          <cell r="C848" t="str">
            <v>ANCORAGEM ATIVA PARA CABO COM 4 CORDOALHA DE 12,7mm</v>
          </cell>
          <cell r="D848" t="str">
            <v>UN</v>
          </cell>
          <cell r="E848">
            <v>135.64</v>
          </cell>
          <cell r="F848">
            <v>176.33</v>
          </cell>
        </row>
        <row r="849">
          <cell r="B849" t="str">
            <v>C3334</v>
          </cell>
          <cell r="C849" t="str">
            <v>ANCORAGEM ATIVA PARA CABO COM 6 CORDOALHA DE 12,7mm</v>
          </cell>
          <cell r="D849" t="str">
            <v>UN</v>
          </cell>
          <cell r="E849">
            <v>209.89</v>
          </cell>
          <cell r="F849">
            <v>272.86</v>
          </cell>
        </row>
        <row r="850">
          <cell r="B850" t="str">
            <v>C3335</v>
          </cell>
          <cell r="C850" t="str">
            <v>ANCORAGEM ATIVA PARA CABO COM 7 CORDOALHA DE 12,7mm</v>
          </cell>
          <cell r="D850" t="str">
            <v>UN</v>
          </cell>
          <cell r="E850">
            <v>242.93</v>
          </cell>
          <cell r="F850">
            <v>315.81</v>
          </cell>
        </row>
        <row r="851">
          <cell r="B851" t="str">
            <v>C3336</v>
          </cell>
          <cell r="C851" t="str">
            <v>ANCORAGEM ATIVA PARA CABO COM 12 CORDOALHA DE 12,7mm</v>
          </cell>
          <cell r="D851" t="str">
            <v>UN</v>
          </cell>
          <cell r="E851">
            <v>418.89</v>
          </cell>
          <cell r="F851">
            <v>544.56</v>
          </cell>
        </row>
        <row r="852">
          <cell r="B852" t="str">
            <v>C3337</v>
          </cell>
          <cell r="C852" t="str">
            <v>ANCORAGEM PASSIVA PARA CABO COM 1 CORDOALHA DE 12,7mm</v>
          </cell>
          <cell r="D852" t="str">
            <v>UN</v>
          </cell>
          <cell r="E852">
            <v>20.8</v>
          </cell>
          <cell r="F852">
            <v>27.04</v>
          </cell>
        </row>
        <row r="853">
          <cell r="B853" t="str">
            <v>C3338</v>
          </cell>
          <cell r="C853" t="str">
            <v>ANCORAGEM PASSIVA PARA CABO COM 2 CORDOALHA DE 12,7mm</v>
          </cell>
          <cell r="D853" t="str">
            <v>UN</v>
          </cell>
          <cell r="E853">
            <v>31.82</v>
          </cell>
          <cell r="F853">
            <v>41.37</v>
          </cell>
        </row>
        <row r="854">
          <cell r="B854" t="str">
            <v>C3339</v>
          </cell>
          <cell r="C854" t="str">
            <v>ANCORAGEM PASSIVA PARA CABO COM 4 CORDOALHA DE 12,7mm</v>
          </cell>
          <cell r="D854" t="str">
            <v>UN</v>
          </cell>
          <cell r="E854">
            <v>57.36</v>
          </cell>
          <cell r="F854">
            <v>74.57</v>
          </cell>
        </row>
        <row r="855">
          <cell r="B855" t="str">
            <v>C3340</v>
          </cell>
          <cell r="C855" t="str">
            <v>ANCORAGEM PASSIVA PARA CABO COM 6 CORDOALHA DE 12,7mm</v>
          </cell>
          <cell r="D855" t="str">
            <v>UN</v>
          </cell>
          <cell r="E855">
            <v>79.05</v>
          </cell>
          <cell r="F855">
            <v>102.77</v>
          </cell>
        </row>
        <row r="856">
          <cell r="B856" t="str">
            <v>C3341</v>
          </cell>
          <cell r="C856" t="str">
            <v>ANCORAGEM PASSIVA PARA CABO COM 7 CORDOALHA DE 12,7mm</v>
          </cell>
          <cell r="D856" t="str">
            <v>UN</v>
          </cell>
          <cell r="E856">
            <v>104.79</v>
          </cell>
          <cell r="F856">
            <v>136.23</v>
          </cell>
        </row>
        <row r="857">
          <cell r="B857" t="str">
            <v>C3342</v>
          </cell>
          <cell r="C857" t="str">
            <v>ANCORAGEM PASSIVA PARA CABO COM 12 CORDOALHA DE 12,7mm</v>
          </cell>
          <cell r="D857" t="str">
            <v>M3</v>
          </cell>
          <cell r="E857">
            <v>140.1</v>
          </cell>
          <cell r="F857">
            <v>182.13</v>
          </cell>
        </row>
        <row r="858">
          <cell r="B858" t="str">
            <v>C4132</v>
          </cell>
          <cell r="C858" t="str">
            <v>ARMADURA P/ ESTACAS PRÉ-MOLDADAS DE CONCRETO (APLICAÇÃO)</v>
          </cell>
          <cell r="D858" t="str">
            <v>T</v>
          </cell>
          <cell r="E858">
            <v>443.43</v>
          </cell>
          <cell r="F858">
            <v>576.46</v>
          </cell>
        </row>
        <row r="859">
          <cell r="B859" t="str">
            <v>C0213</v>
          </cell>
          <cell r="C859" t="str">
            <v>ARMADURA CA-25 GROSSA D= 12,5 A 25,0mm</v>
          </cell>
          <cell r="D859" t="str">
            <v>KG</v>
          </cell>
          <cell r="E859">
            <v>6.37</v>
          </cell>
          <cell r="F859">
            <v>8.28</v>
          </cell>
        </row>
        <row r="860">
          <cell r="B860" t="str">
            <v>C0214</v>
          </cell>
          <cell r="C860" t="str">
            <v>ARMADURA CA-25 MÉDIA D= 6,3 A 10,0mm</v>
          </cell>
          <cell r="D860" t="str">
            <v>KG</v>
          </cell>
          <cell r="E860">
            <v>6.03</v>
          </cell>
          <cell r="F860">
            <v>7.84</v>
          </cell>
        </row>
        <row r="861">
          <cell r="B861" t="str">
            <v>C0215</v>
          </cell>
          <cell r="C861" t="str">
            <v>ARMADURA CA-50A GROSSA D= 12,5 A 25,0mm</v>
          </cell>
          <cell r="D861" t="str">
            <v>KG</v>
          </cell>
          <cell r="E861">
            <v>6.61</v>
          </cell>
          <cell r="F861">
            <v>8.59</v>
          </cell>
        </row>
        <row r="862">
          <cell r="B862" t="str">
            <v>C0216</v>
          </cell>
          <cell r="C862" t="str">
            <v>ARMADURA CA-50A MÉDIA D= 6,3 A 10,0mm</v>
          </cell>
          <cell r="D862" t="str">
            <v>KG</v>
          </cell>
          <cell r="E862">
            <v>6.26</v>
          </cell>
          <cell r="F862">
            <v>8.14</v>
          </cell>
        </row>
        <row r="863">
          <cell r="B863" t="str">
            <v>C0217</v>
          </cell>
          <cell r="C863" t="str">
            <v>ARMADURA CA-60 FINA D=3,40 A 6,40mm</v>
          </cell>
          <cell r="D863" t="str">
            <v>KG</v>
          </cell>
          <cell r="E863">
            <v>6.25</v>
          </cell>
          <cell r="F863">
            <v>8.13</v>
          </cell>
        </row>
        <row r="864">
          <cell r="B864" t="str">
            <v>C0218</v>
          </cell>
          <cell r="C864" t="str">
            <v>ARMADURA CA-60 MÉDIA D= 6,4 A 9,5mm</v>
          </cell>
          <cell r="D864" t="str">
            <v>KG</v>
          </cell>
          <cell r="E864">
            <v>6.38</v>
          </cell>
          <cell r="F864">
            <v>8.29</v>
          </cell>
        </row>
        <row r="865">
          <cell r="B865" t="str">
            <v>C4151</v>
          </cell>
          <cell r="C865" t="str">
            <v>ARMADURA DE AÇO CA 50/60</v>
          </cell>
          <cell r="D865" t="str">
            <v>KG</v>
          </cell>
          <cell r="E865">
            <v>6.48</v>
          </cell>
          <cell r="F865">
            <v>8.42</v>
          </cell>
        </row>
        <row r="866">
          <cell r="B866" t="str">
            <v>C3985</v>
          </cell>
          <cell r="C866" t="str">
            <v>ARMADURA DE CODOALHA CP-190RB</v>
          </cell>
          <cell r="D866" t="str">
            <v>KG</v>
          </cell>
          <cell r="E866">
            <v>14.31</v>
          </cell>
          <cell r="F866">
            <v>18.6</v>
          </cell>
        </row>
        <row r="867">
          <cell r="B867" t="str">
            <v>C0219</v>
          </cell>
          <cell r="C867" t="str">
            <v>ARMADURA DE TELA DE AÇO</v>
          </cell>
          <cell r="D867" t="str">
            <v>M2</v>
          </cell>
          <cell r="E867">
            <v>7.16</v>
          </cell>
          <cell r="F867">
            <v>9.31</v>
          </cell>
        </row>
        <row r="868">
          <cell r="B868" t="str">
            <v>C0220</v>
          </cell>
          <cell r="C868" t="str">
            <v>ARMADURA EM TELA SOLDADA DE AÇO CA-60B</v>
          </cell>
          <cell r="D868" t="str">
            <v>KG</v>
          </cell>
          <cell r="E868">
            <v>7.1</v>
          </cell>
          <cell r="F868">
            <v>9.23</v>
          </cell>
        </row>
        <row r="869">
          <cell r="B869" t="str">
            <v>C4071</v>
          </cell>
          <cell r="C869" t="str">
            <v>ARMADURA EM TELA SOLDÁVEL Q-92</v>
          </cell>
          <cell r="D869" t="str">
            <v>M2</v>
          </cell>
          <cell r="E869">
            <v>7.74</v>
          </cell>
          <cell r="F869">
            <v>10.06</v>
          </cell>
        </row>
        <row r="870">
          <cell r="B870" t="str">
            <v>C4131</v>
          </cell>
          <cell r="C870" t="str">
            <v>ARMADURA P/ ESTACAS PRÉ-MOLDADAS DE CONCRETO (FABRICAÇÃO)</v>
          </cell>
          <cell r="D870" t="str">
            <v>T</v>
          </cell>
          <cell r="E870">
            <v>5619.53</v>
          </cell>
          <cell r="F870">
            <v>7305.39</v>
          </cell>
        </row>
        <row r="871">
          <cell r="B871" t="str">
            <v>C3344</v>
          </cell>
          <cell r="C871" t="str">
            <v>CONFECÇÃO E COLOCAÇÃO DE CABO COM 1 CORDOALHA DE 12,7mm COM BAINHA</v>
          </cell>
          <cell r="D871" t="str">
            <v>KG</v>
          </cell>
          <cell r="E871">
            <v>16.09</v>
          </cell>
          <cell r="F871">
            <v>20.92</v>
          </cell>
        </row>
        <row r="872">
          <cell r="B872" t="str">
            <v>C3325</v>
          </cell>
          <cell r="C872" t="str">
            <v>CONFECÇÃO E COLOCAÇÃO DE CABO COM 2 CORDOALHA DE D=12,7mm COM BAINHA</v>
          </cell>
          <cell r="D872" t="str">
            <v>KG</v>
          </cell>
          <cell r="E872">
            <v>12.67</v>
          </cell>
          <cell r="F872">
            <v>16.47</v>
          </cell>
        </row>
        <row r="873">
          <cell r="B873" t="str">
            <v>C3326</v>
          </cell>
          <cell r="C873" t="str">
            <v>CONFECÇÃO E COLOCAÇÃO DE CABO COM 4 CORDOALHA DE D=12,7mm COM BAINHA</v>
          </cell>
          <cell r="D873" t="str">
            <v>KG</v>
          </cell>
          <cell r="E873">
            <v>11.38</v>
          </cell>
          <cell r="F873">
            <v>14.79</v>
          </cell>
        </row>
        <row r="874">
          <cell r="B874" t="str">
            <v>C3327</v>
          </cell>
          <cell r="C874" t="str">
            <v>CONFECÇAO E COLOCAÇAO DE CABO COM 6 CORDOALHA DE D=12,7mm COM BAINHA</v>
          </cell>
          <cell r="D874" t="str">
            <v>KG</v>
          </cell>
          <cell r="E874">
            <v>11.33</v>
          </cell>
          <cell r="F874">
            <v>14.73</v>
          </cell>
        </row>
        <row r="875">
          <cell r="B875" t="str">
            <v>C3328</v>
          </cell>
          <cell r="C875" t="str">
            <v>CONFECÇÃO E COLOCAÇÃO DE CABO COM 7 CORDOALHAS DE D=12,7mm COM BAINHA</v>
          </cell>
          <cell r="D875" t="str">
            <v>KG</v>
          </cell>
          <cell r="E875">
            <v>11.05</v>
          </cell>
          <cell r="F875">
            <v>14.37</v>
          </cell>
        </row>
        <row r="876">
          <cell r="B876" t="str">
            <v>C3329</v>
          </cell>
          <cell r="C876" t="str">
            <v>CONFECÇÃO E COLOCAÇÃO DE CABO COM 12 CORDOALHA DE 12,7mm COM BAINHA</v>
          </cell>
          <cell r="D876" t="str">
            <v>KG</v>
          </cell>
          <cell r="E876">
            <v>10.57</v>
          </cell>
          <cell r="F876">
            <v>13.74</v>
          </cell>
        </row>
        <row r="877">
          <cell r="B877" t="str">
            <v>C3343</v>
          </cell>
          <cell r="C877" t="str">
            <v>PROTENSÃO E INJEÇÃO EM CABO COM CORDOALHA DE 12,7mm</v>
          </cell>
          <cell r="D877" t="str">
            <v>KG</v>
          </cell>
          <cell r="E877">
            <v>6.25</v>
          </cell>
          <cell r="F877">
            <v>8.13</v>
          </cell>
        </row>
        <row r="878">
          <cell r="B878" t="str">
            <v>C3330</v>
          </cell>
          <cell r="C878" t="str">
            <v>PURGADOR PARA ANCORAGEM</v>
          </cell>
          <cell r="D878" t="str">
            <v>UN</v>
          </cell>
          <cell r="E878">
            <v>3.57</v>
          </cell>
          <cell r="F878">
            <v>4.64</v>
          </cell>
        </row>
        <row r="879">
          <cell r="C879" t="str">
            <v>CONCRETOS</v>
          </cell>
          <cell r="F879">
            <v>0</v>
          </cell>
        </row>
        <row r="880">
          <cell r="B880" t="str">
            <v>C0006</v>
          </cell>
          <cell r="C880" t="str">
            <v>ACABAMENTO DE SUPERFÍCIES C/DESEMPENADEIRA MECÂNICA</v>
          </cell>
          <cell r="D880" t="str">
            <v>M2</v>
          </cell>
          <cell r="E880">
            <v>0.06</v>
          </cell>
          <cell r="F880">
            <v>0.08</v>
          </cell>
        </row>
        <row r="881">
          <cell r="B881" t="str">
            <v>C0028</v>
          </cell>
          <cell r="C881" t="str">
            <v>ADENSAMENTO/REGULARIZAÇÃO SUP.CONCRETO RÉGUA DUPLA L=3 A 6m</v>
          </cell>
          <cell r="D881" t="str">
            <v>M2</v>
          </cell>
          <cell r="E881">
            <v>1.7</v>
          </cell>
          <cell r="F881">
            <v>2.21</v>
          </cell>
        </row>
        <row r="882">
          <cell r="B882" t="str">
            <v>C0027</v>
          </cell>
          <cell r="C882" t="str">
            <v>ADENSAMENTO/REGULARIZAÇÃO SUPERFICIAL DE CONCRETO C/RÉGUA SIMPLES L= 3m</v>
          </cell>
          <cell r="D882" t="str">
            <v>M2</v>
          </cell>
          <cell r="E882">
            <v>1.3</v>
          </cell>
          <cell r="F882">
            <v>1.69</v>
          </cell>
        </row>
        <row r="883">
          <cell r="B883" t="str">
            <v>C0034</v>
          </cell>
          <cell r="C883" t="str">
            <v>ADIÇÃO DE IMPERMEABILIZANTE PARA CONCRETO ESTRUTURAL</v>
          </cell>
          <cell r="D883" t="str">
            <v>M3</v>
          </cell>
          <cell r="E883">
            <v>34.21</v>
          </cell>
          <cell r="F883">
            <v>44.47</v>
          </cell>
        </row>
        <row r="884">
          <cell r="B884" t="str">
            <v>C0461</v>
          </cell>
          <cell r="C884" t="str">
            <v>BOMBEAMENTO DE CONCRETO</v>
          </cell>
          <cell r="D884" t="str">
            <v>M3</v>
          </cell>
          <cell r="E884">
            <v>10.81</v>
          </cell>
          <cell r="F884">
            <v>14.05</v>
          </cell>
        </row>
        <row r="885">
          <cell r="B885" t="str">
            <v>C0829</v>
          </cell>
          <cell r="C885" t="str">
            <v>CONCRETO CICLÓPICO FCK 10 MPa COM AGREGADO PRODUZIDO (S/TRANSP)</v>
          </cell>
          <cell r="D885" t="str">
            <v>M3</v>
          </cell>
          <cell r="E885">
            <v>191.5</v>
          </cell>
          <cell r="F885">
            <v>248.95</v>
          </cell>
        </row>
        <row r="886">
          <cell r="B886" t="str">
            <v>C0830</v>
          </cell>
          <cell r="C886" t="str">
            <v>CONCRETO CICLÓPICO FCK 15 MPa COM AGREGADO ADQUIRIDO</v>
          </cell>
          <cell r="D886" t="str">
            <v>M3</v>
          </cell>
          <cell r="E886">
            <v>230.19</v>
          </cell>
          <cell r="F886">
            <v>299.25</v>
          </cell>
        </row>
        <row r="887">
          <cell r="B887" t="str">
            <v>C4134</v>
          </cell>
          <cell r="C887" t="str">
            <v>CONCRETO DE ALTO DESEMPENHO FCK &gt; 50 MPa / EXECUTADO EM CENTRAL DOSADORA</v>
          </cell>
          <cell r="D887" t="str">
            <v>M3</v>
          </cell>
          <cell r="E887">
            <v>351.25</v>
          </cell>
          <cell r="F887">
            <v>456.63</v>
          </cell>
        </row>
        <row r="888">
          <cell r="B888" t="str">
            <v>C4438</v>
          </cell>
          <cell r="C888" t="str">
            <v>CONCRETO FCK &gt; 30 MPa SUBMERSO C/ PLATAFORMAS, INCLUSIVE LANÇAMENTO, CURA E TRANSPORTE</v>
          </cell>
          <cell r="D888" t="str">
            <v>M3</v>
          </cell>
          <cell r="E888">
            <v>448.1</v>
          </cell>
          <cell r="F888">
            <v>582.53</v>
          </cell>
        </row>
        <row r="889">
          <cell r="B889" t="str">
            <v>C0834</v>
          </cell>
          <cell r="C889" t="str">
            <v>CONCRETO GROUT (ARGAMASSA AUTONIVELANTE), LANÇAMENTO E CURA</v>
          </cell>
          <cell r="D889" t="str">
            <v>M3</v>
          </cell>
          <cell r="E889">
            <v>2853.41</v>
          </cell>
          <cell r="F889">
            <v>3709.43</v>
          </cell>
        </row>
        <row r="890">
          <cell r="B890" t="str">
            <v>C0833</v>
          </cell>
          <cell r="C890" t="str">
            <v>CONCRETO GROUT C/ATÉ 50% DE PEDRISCO EM PESO, LANÇAMENTO E CURA</v>
          </cell>
          <cell r="D890" t="str">
            <v>M3</v>
          </cell>
          <cell r="E890">
            <v>2149.41</v>
          </cell>
          <cell r="F890">
            <v>2794.23</v>
          </cell>
        </row>
        <row r="891">
          <cell r="B891" t="str">
            <v>C4291</v>
          </cell>
          <cell r="C891" t="str">
            <v>CONCRETO MOLDADO "IN LOCO" FCK ACIMA DE 10 MPa, INCLUSIVE LANÇAMENTO E CURA</v>
          </cell>
          <cell r="D891" t="str">
            <v>M3</v>
          </cell>
          <cell r="E891">
            <v>331.23</v>
          </cell>
          <cell r="F891">
            <v>430.6</v>
          </cell>
        </row>
        <row r="892">
          <cell r="B892" t="str">
            <v>C4292</v>
          </cell>
          <cell r="C892" t="str">
            <v>CONCRETO MOLDADO "IN LOCO" FCK ACIMA DE 50 MPa, INCLUSIVE LANÇAMENTO E CURA</v>
          </cell>
          <cell r="D892" t="str">
            <v>M3</v>
          </cell>
          <cell r="E892">
            <v>529.78</v>
          </cell>
          <cell r="F892">
            <v>688.71</v>
          </cell>
        </row>
        <row r="893">
          <cell r="B893" t="str">
            <v>C0836</v>
          </cell>
          <cell r="C893" t="str">
            <v>CONCRETO NÃO ESTRUTURAL PREPARO MANUAL</v>
          </cell>
          <cell r="D893" t="str">
            <v>M3</v>
          </cell>
          <cell r="E893">
            <v>200.42</v>
          </cell>
          <cell r="F893">
            <v>260.55</v>
          </cell>
        </row>
        <row r="894">
          <cell r="B894" t="str">
            <v>C3268</v>
          </cell>
          <cell r="C894" t="str">
            <v>CONCRETO P/VIBR., FCK=10MPa COM AGREGADO PRODUZIDO (S/TRANSP.)</v>
          </cell>
          <cell r="D894" t="str">
            <v>M3</v>
          </cell>
          <cell r="E894">
            <v>178.97</v>
          </cell>
          <cell r="F894">
            <v>232.66</v>
          </cell>
        </row>
        <row r="895">
          <cell r="B895" t="str">
            <v>C3269</v>
          </cell>
          <cell r="C895" t="str">
            <v>CONCRETO P/VIBR., FCK=13,5MPa COM AGREGADO PRODUZIDO (S/TRANSP.)</v>
          </cell>
          <cell r="D895" t="str">
            <v>M3</v>
          </cell>
          <cell r="E895">
            <v>190.06</v>
          </cell>
          <cell r="F895">
            <v>247.08</v>
          </cell>
        </row>
        <row r="896">
          <cell r="B896" t="str">
            <v>C3270</v>
          </cell>
          <cell r="C896" t="str">
            <v>CONCRETO P/VIBR., FCK=15MPa COM AGREGADO PRODUZIDO (S/ TRANSP.)</v>
          </cell>
          <cell r="D896" t="str">
            <v>M3</v>
          </cell>
          <cell r="E896">
            <v>194.81</v>
          </cell>
          <cell r="F896">
            <v>253.25</v>
          </cell>
        </row>
        <row r="897">
          <cell r="B897" t="str">
            <v>C3271</v>
          </cell>
          <cell r="C897" t="str">
            <v>CONCRETO P/VIBR., FCK=18MPA COM AGREGADO PRODUZIDO (S/ TRANSP.)</v>
          </cell>
          <cell r="D897" t="str">
            <v>M3</v>
          </cell>
          <cell r="E897">
            <v>205.11</v>
          </cell>
          <cell r="F897">
            <v>266.64</v>
          </cell>
        </row>
        <row r="898">
          <cell r="B898" t="str">
            <v>C3272</v>
          </cell>
          <cell r="C898" t="str">
            <v>CONCRETO P/VIBR., FCK=20MPa COM AGREGADO PRODUZIDO (S/TRANSP.)</v>
          </cell>
          <cell r="D898" t="str">
            <v>M3</v>
          </cell>
          <cell r="E898">
            <v>211.45</v>
          </cell>
          <cell r="F898">
            <v>274.89</v>
          </cell>
        </row>
        <row r="899">
          <cell r="B899" t="str">
            <v>C3273</v>
          </cell>
          <cell r="C899" t="str">
            <v>CONCRETO P/VIBR., FCK=25MPa COM AGREGADO PRODUZIDO (S/TRANSP.)</v>
          </cell>
          <cell r="D899" t="str">
            <v>M3</v>
          </cell>
          <cell r="E899">
            <v>216.71</v>
          </cell>
          <cell r="F899">
            <v>281.72</v>
          </cell>
        </row>
        <row r="900">
          <cell r="B900" t="str">
            <v>C3274</v>
          </cell>
          <cell r="C900" t="str">
            <v>CONCRETO P/VIBR., FCK=30MPa COM AGREGADO PRODUZIDO (S/TRANSP.)</v>
          </cell>
          <cell r="D900" t="str">
            <v>M3</v>
          </cell>
          <cell r="E900">
            <v>235.81</v>
          </cell>
          <cell r="F900">
            <v>306.55</v>
          </cell>
        </row>
        <row r="901">
          <cell r="B901" t="str">
            <v>C3275</v>
          </cell>
          <cell r="C901" t="str">
            <v>CONCRETO P/VIBR., FCK=35MPa COM AGREGADO PRODUZIDO (S/TRANSP.)</v>
          </cell>
          <cell r="D901" t="str">
            <v>M3</v>
          </cell>
          <cell r="E901">
            <v>255.93</v>
          </cell>
          <cell r="F901">
            <v>332.71</v>
          </cell>
        </row>
        <row r="902">
          <cell r="B902" t="str">
            <v>C3276</v>
          </cell>
          <cell r="C902" t="str">
            <v>CONCRETO P/VIBR., FCK=40MPa COM AGREGADO PRODUZIDO (S/TRANSP.)</v>
          </cell>
          <cell r="D902" t="str">
            <v>M3</v>
          </cell>
          <cell r="E902">
            <v>279.3</v>
          </cell>
          <cell r="F902">
            <v>363.09</v>
          </cell>
        </row>
        <row r="903">
          <cell r="B903" t="str">
            <v>C0838</v>
          </cell>
          <cell r="C903" t="str">
            <v>CONCRETO P/VIBR., FCK 10 MPa COM AGREGADO ADQUIRIDO</v>
          </cell>
          <cell r="D903" t="str">
            <v>M3</v>
          </cell>
          <cell r="E903">
            <v>204.46</v>
          </cell>
          <cell r="F903">
            <v>265.8</v>
          </cell>
        </row>
        <row r="904">
          <cell r="B904" t="str">
            <v>C0839</v>
          </cell>
          <cell r="C904" t="str">
            <v>CONCRETO P/VIBR., FCK 13.5 MPa COM AGREGADO ADQUIRIDO</v>
          </cell>
          <cell r="D904" t="str">
            <v>M3</v>
          </cell>
          <cell r="E904">
            <v>214.98</v>
          </cell>
          <cell r="F904">
            <v>279.47</v>
          </cell>
        </row>
        <row r="905">
          <cell r="B905" t="str">
            <v>C0840</v>
          </cell>
          <cell r="C905" t="str">
            <v>CONCRETO P/VIBR., FCK 15 MPa COM AGREGADO ADQUIRIDO</v>
          </cell>
          <cell r="D905" t="str">
            <v>M3</v>
          </cell>
          <cell r="E905">
            <v>219.48</v>
          </cell>
          <cell r="F905">
            <v>285.32</v>
          </cell>
        </row>
        <row r="906">
          <cell r="B906" t="str">
            <v>C0841</v>
          </cell>
          <cell r="C906" t="str">
            <v>CONCRETO P/VIBR., FCK 18 MPa COM AGREGADO ADQUIRIDO</v>
          </cell>
          <cell r="D906" t="str">
            <v>M3</v>
          </cell>
          <cell r="E906">
            <v>229.27</v>
          </cell>
          <cell r="F906">
            <v>298.05</v>
          </cell>
        </row>
        <row r="907">
          <cell r="B907" t="str">
            <v>C0842</v>
          </cell>
          <cell r="C907" t="str">
            <v>CONCRETO P/VIBR., FCK 20 MPa COM AGREGADO ADQUIRIDO</v>
          </cell>
          <cell r="D907" t="str">
            <v>M3</v>
          </cell>
          <cell r="E907">
            <v>235.25</v>
          </cell>
          <cell r="F907">
            <v>305.83</v>
          </cell>
        </row>
        <row r="908">
          <cell r="B908" t="str">
            <v>C0843</v>
          </cell>
          <cell r="C908" t="str">
            <v>CONCRETO P/VIBR., FCK 25 MPa COM AGREGADO ADQUIRIDO</v>
          </cell>
          <cell r="D908" t="str">
            <v>M3</v>
          </cell>
          <cell r="E908">
            <v>240.87</v>
          </cell>
          <cell r="F908">
            <v>313.13</v>
          </cell>
        </row>
        <row r="909">
          <cell r="B909" t="str">
            <v>C0844</v>
          </cell>
          <cell r="C909" t="str">
            <v>CONCRETO P/VIBR., FCK 30 MPa COM AGREGADO ADQUIRIDO</v>
          </cell>
          <cell r="D909" t="str">
            <v>M3</v>
          </cell>
          <cell r="E909">
            <v>261.54</v>
          </cell>
          <cell r="F909">
            <v>340</v>
          </cell>
        </row>
        <row r="910">
          <cell r="B910" t="str">
            <v>C0845</v>
          </cell>
          <cell r="C910" t="str">
            <v>CONCRETO P/VIBR., FCK 35 MPa COM AGREGADO ADQUIRIDO</v>
          </cell>
          <cell r="D910" t="str">
            <v>M3</v>
          </cell>
          <cell r="E910">
            <v>278.07</v>
          </cell>
          <cell r="F910">
            <v>361.49</v>
          </cell>
        </row>
        <row r="911">
          <cell r="B911" t="str">
            <v>C0846</v>
          </cell>
          <cell r="C911" t="str">
            <v>CONCRETO P/VIBR., FCK 40 MPA COM AGREGADO ADQUIRIDO</v>
          </cell>
          <cell r="D911" t="str">
            <v>M3</v>
          </cell>
          <cell r="E911">
            <v>300.23</v>
          </cell>
          <cell r="F911">
            <v>390.3</v>
          </cell>
        </row>
        <row r="912">
          <cell r="B912" t="str">
            <v>C3731</v>
          </cell>
          <cell r="C912" t="str">
            <v>CONCRETO P/VIBR., FCK 50MPa COM AGREGADO ADQUIRIDO</v>
          </cell>
          <cell r="D912" t="str">
            <v>M3</v>
          </cell>
          <cell r="E912">
            <v>394.95</v>
          </cell>
          <cell r="F912">
            <v>513.44</v>
          </cell>
        </row>
        <row r="913">
          <cell r="B913" t="str">
            <v>C0847</v>
          </cell>
          <cell r="C913" t="str">
            <v>CONCRETO PRE-MISTURADO FCK 10 MPa</v>
          </cell>
          <cell r="D913" t="str">
            <v>M3</v>
          </cell>
          <cell r="E913">
            <v>170.6</v>
          </cell>
          <cell r="F913">
            <v>221.78</v>
          </cell>
        </row>
        <row r="914">
          <cell r="B914" t="str">
            <v>C0848</v>
          </cell>
          <cell r="C914" t="str">
            <v>CONCRETO PRE-MISTURADO FCK 15 MPa</v>
          </cell>
          <cell r="D914" t="str">
            <v>M3</v>
          </cell>
          <cell r="E914">
            <v>174.96</v>
          </cell>
          <cell r="F914">
            <v>227.45</v>
          </cell>
        </row>
        <row r="915">
          <cell r="B915" t="str">
            <v>C0849</v>
          </cell>
          <cell r="C915" t="str">
            <v>CONCRETO PRE-MISTURADO FCK 20 MPa</v>
          </cell>
          <cell r="D915" t="str">
            <v>M3</v>
          </cell>
          <cell r="E915">
            <v>180.43</v>
          </cell>
          <cell r="F915">
            <v>234.56</v>
          </cell>
        </row>
        <row r="916">
          <cell r="B916" t="str">
            <v>C0850</v>
          </cell>
          <cell r="C916" t="str">
            <v>CONCRETO PRE-MISTURADO FCK 25 MPa</v>
          </cell>
          <cell r="D916" t="str">
            <v>M3</v>
          </cell>
          <cell r="E916">
            <v>189.18</v>
          </cell>
          <cell r="F916">
            <v>245.93</v>
          </cell>
        </row>
        <row r="917">
          <cell r="B917" t="str">
            <v>C0851</v>
          </cell>
          <cell r="C917" t="str">
            <v>CONCRETO PRE-MISTURADO FCK 30 MPa</v>
          </cell>
          <cell r="D917" t="str">
            <v>M3</v>
          </cell>
          <cell r="E917">
            <v>196.84</v>
          </cell>
          <cell r="F917">
            <v>255.89</v>
          </cell>
        </row>
        <row r="918">
          <cell r="B918" t="str">
            <v>C0852</v>
          </cell>
          <cell r="C918" t="str">
            <v>CONCRETO PRE-MISTURADO FCK 35 MPa</v>
          </cell>
          <cell r="D918" t="str">
            <v>M3</v>
          </cell>
          <cell r="E918">
            <v>207.77</v>
          </cell>
          <cell r="F918">
            <v>270.1</v>
          </cell>
        </row>
        <row r="919">
          <cell r="B919" t="str">
            <v>C4169</v>
          </cell>
          <cell r="C919" t="str">
            <v>CONCRETO PRE-MISTURADO FCK 50 MPa</v>
          </cell>
          <cell r="D919" t="str">
            <v>M3</v>
          </cell>
          <cell r="E919">
            <v>340.66</v>
          </cell>
          <cell r="F919">
            <v>442.86</v>
          </cell>
        </row>
        <row r="920">
          <cell r="B920" t="str">
            <v>C0853</v>
          </cell>
          <cell r="C920" t="str">
            <v>CONCRETO PRE-MISTURADO FCK 40 MPa</v>
          </cell>
          <cell r="D920" t="str">
            <v>M3</v>
          </cell>
          <cell r="E920">
            <v>215.42</v>
          </cell>
          <cell r="F920">
            <v>280.05</v>
          </cell>
        </row>
        <row r="921">
          <cell r="B921" t="str">
            <v>C4170</v>
          </cell>
          <cell r="C921" t="str">
            <v>CONCRETO PRE-MISTURADO FCK 50 MPa - ALTO DESEMPENHO</v>
          </cell>
          <cell r="D921" t="str">
            <v>M3</v>
          </cell>
          <cell r="E921">
            <v>381.97</v>
          </cell>
          <cell r="F921">
            <v>496.56</v>
          </cell>
        </row>
        <row r="922">
          <cell r="B922" t="str">
            <v>C4293</v>
          </cell>
          <cell r="C922" t="str">
            <v>CONCRETO PRÉ-MOLDADO FCK ACIMA DE 50 MPa INCLUSIVE LANÇAMENTO, CURA E TRANSPORTE</v>
          </cell>
          <cell r="D922" t="str">
            <v>M3</v>
          </cell>
          <cell r="E922">
            <v>405.51</v>
          </cell>
          <cell r="F922">
            <v>527.16</v>
          </cell>
        </row>
        <row r="923">
          <cell r="B923" t="str">
            <v>C4303</v>
          </cell>
          <cell r="C923" t="str">
            <v>INJEÇÃO DE CONCRETO SUBMERSO C/ PLATAFORMAS</v>
          </cell>
          <cell r="D923" t="str">
            <v>M3</v>
          </cell>
          <cell r="E923">
            <v>825.93</v>
          </cell>
          <cell r="F923">
            <v>1073.71</v>
          </cell>
        </row>
        <row r="924">
          <cell r="B924" t="str">
            <v>C4135</v>
          </cell>
          <cell r="C924" t="str">
            <v>LANÇAMENTO DE CONCRETO EM PRÉ-MOLDADO</v>
          </cell>
          <cell r="D924" t="str">
            <v>M3</v>
          </cell>
          <cell r="E924">
            <v>13.36</v>
          </cell>
          <cell r="F924">
            <v>17.37</v>
          </cell>
        </row>
        <row r="925">
          <cell r="B925" t="str">
            <v>C1603</v>
          </cell>
          <cell r="C925" t="str">
            <v>LANÇAMENTO E APLICAÇÃO DE CONCRETO C/ ELEVAÇÃO</v>
          </cell>
          <cell r="D925" t="str">
            <v>M3</v>
          </cell>
          <cell r="E925">
            <v>74.16</v>
          </cell>
          <cell r="F925">
            <v>96.41</v>
          </cell>
        </row>
        <row r="926">
          <cell r="B926" t="str">
            <v>C1604</v>
          </cell>
          <cell r="C926" t="str">
            <v>LANÇAMENTO E APLICAÇÃO DE CONCRETO S/ ELEVAÇÃO</v>
          </cell>
          <cell r="D926" t="str">
            <v>M3</v>
          </cell>
          <cell r="E926">
            <v>42.71</v>
          </cell>
          <cell r="F926">
            <v>55.52</v>
          </cell>
        </row>
        <row r="927">
          <cell r="B927" t="str">
            <v>C3531</v>
          </cell>
          <cell r="C927" t="str">
            <v>MUTIRÃO MISTO - CONCRETO P/VIBR., FCK 13.5 MPa COM AGREGADO ADQUIRIDO</v>
          </cell>
          <cell r="D927" t="str">
            <v>M3</v>
          </cell>
          <cell r="E927">
            <v>187.04</v>
          </cell>
          <cell r="F927">
            <v>243.15</v>
          </cell>
        </row>
        <row r="928">
          <cell r="C928" t="str">
            <v>ELEMENTOS DE CONCRETO PRÉ FABRICADO </v>
          </cell>
          <cell r="F928">
            <v>0</v>
          </cell>
        </row>
        <row r="929">
          <cell r="B929" t="str">
            <v>C0470</v>
          </cell>
          <cell r="C929" t="str">
            <v>BRISE-SOLIEL PRÉ-MOLDADO (PM) DE CONCRETO, ESP.= 5cm</v>
          </cell>
          <cell r="D929" t="str">
            <v>M2</v>
          </cell>
          <cell r="E929">
            <v>225.93</v>
          </cell>
          <cell r="F929">
            <v>293.71</v>
          </cell>
        </row>
        <row r="930">
          <cell r="B930" t="str">
            <v>C3250</v>
          </cell>
          <cell r="C930" t="str">
            <v>CONFECÇÃO DE BANQUETA / MEIO FIO PRÉ-MOLDADA DE CONCRETO (1,00 x 0,25 x 0,15 m)</v>
          </cell>
          <cell r="D930" t="str">
            <v>M</v>
          </cell>
          <cell r="E930">
            <v>10.86</v>
          </cell>
          <cell r="F930">
            <v>14.12</v>
          </cell>
        </row>
        <row r="931">
          <cell r="B931" t="str">
            <v>C3251</v>
          </cell>
          <cell r="C931" t="str">
            <v>CONFECÇÃO DE BANQUETA / MEIO FIO PRÉ-MOLDADA DE CONCRETO PARA VIAS URBANAS (1,00 x 0,35 x 0,15m)</v>
          </cell>
          <cell r="D931" t="str">
            <v>M</v>
          </cell>
          <cell r="E931">
            <v>15.63</v>
          </cell>
          <cell r="F931">
            <v>20.32</v>
          </cell>
        </row>
        <row r="932">
          <cell r="B932" t="str">
            <v>C3606</v>
          </cell>
          <cell r="C932" t="str">
            <v>CONFECÇÃO E MONTAGEM DE ABÓBADAS PRÉ-MOLDADAS DE CONCRETO P/TERMINAL RODOVIARIO TIPO "A"</v>
          </cell>
          <cell r="D932" t="str">
            <v>M</v>
          </cell>
          <cell r="E932">
            <v>1068.47</v>
          </cell>
          <cell r="F932">
            <v>1389.01</v>
          </cell>
        </row>
        <row r="933">
          <cell r="B933" t="str">
            <v>C3609</v>
          </cell>
          <cell r="C933" t="str">
            <v>CONFECÇÃO E MONTAGEM DE PILAR PRÉ-MOLDADO DE CONCRETO P/TERMINAL RODOVIARIO TIPO "A"</v>
          </cell>
          <cell r="D933" t="str">
            <v>UN</v>
          </cell>
          <cell r="E933">
            <v>1351.69</v>
          </cell>
          <cell r="F933">
            <v>1757.2</v>
          </cell>
        </row>
        <row r="934">
          <cell r="B934" t="str">
            <v>C3607</v>
          </cell>
          <cell r="C934" t="str">
            <v>CONFECÇÃO E MONTAGEM DE PÓRTICO INDICATIVO PRÉ-MOLDADO DE CONCRETO P/TERMINAL RODOVIÁRIO</v>
          </cell>
          <cell r="D934" t="str">
            <v>UN</v>
          </cell>
          <cell r="E934">
            <v>6356.8</v>
          </cell>
          <cell r="F934">
            <v>8263.84</v>
          </cell>
        </row>
        <row r="935">
          <cell r="B935" t="str">
            <v>C3608</v>
          </cell>
          <cell r="C935" t="str">
            <v>CONFECÇÃO E MONTAGEM DE SAPATA PRÉ-MOLDADA DE CONCRETO P/TERMINAL RODOVIÁRIO TIPO "A"</v>
          </cell>
          <cell r="D935" t="str">
            <v>M</v>
          </cell>
          <cell r="E935">
            <v>953.17</v>
          </cell>
          <cell r="F935">
            <v>1239.12</v>
          </cell>
        </row>
        <row r="936">
          <cell r="B936" t="str">
            <v>C3610</v>
          </cell>
          <cell r="C936" t="str">
            <v>CONFECÇÃO E MONTAGEM DE VIGA CALHA PRÉ-MOLDADA DE CONCRETO P/TERMINAL RODOVIÁRIO TIPO "A"</v>
          </cell>
          <cell r="D936" t="str">
            <v>M</v>
          </cell>
          <cell r="E936">
            <v>395.41</v>
          </cell>
          <cell r="F936">
            <v>514.03</v>
          </cell>
        </row>
        <row r="937">
          <cell r="B937" t="str">
            <v>C3284</v>
          </cell>
          <cell r="C937" t="str">
            <v>ESTACAS DE CONCRETO ARMADO (2,20 x 0,10 x 0,10 M) P/ CERCAS</v>
          </cell>
          <cell r="D937" t="str">
            <v>UN</v>
          </cell>
          <cell r="E937">
            <v>16.5</v>
          </cell>
          <cell r="F937">
            <v>21.45</v>
          </cell>
        </row>
        <row r="938">
          <cell r="B938" t="str">
            <v>C4449</v>
          </cell>
          <cell r="C938" t="str">
            <v>LAJE PRÉ-FABRICADA P/ FÔRRO - VÃO ATÉ 2 m</v>
          </cell>
          <cell r="D938" t="str">
            <v>M2</v>
          </cell>
          <cell r="E938">
            <v>41.66</v>
          </cell>
          <cell r="F938">
            <v>54.16</v>
          </cell>
        </row>
        <row r="939">
          <cell r="B939" t="str">
            <v>C4418</v>
          </cell>
          <cell r="C939" t="str">
            <v>LAJE PRÉ-FABRICADA P/ FÔRRO - VÃO DE 2,01 A 3 m</v>
          </cell>
          <cell r="D939" t="str">
            <v>M2</v>
          </cell>
          <cell r="E939">
            <v>44.93</v>
          </cell>
          <cell r="F939">
            <v>58.41</v>
          </cell>
        </row>
        <row r="940">
          <cell r="B940" t="str">
            <v>C4419</v>
          </cell>
          <cell r="C940" t="str">
            <v>LAJE PRÉ-FABRICADA P/ FÔRRO - VÃO DE 3,01 A 4 m</v>
          </cell>
          <cell r="D940" t="str">
            <v>M2</v>
          </cell>
          <cell r="E940">
            <v>45.9</v>
          </cell>
          <cell r="F940">
            <v>59.67</v>
          </cell>
        </row>
        <row r="941">
          <cell r="B941" t="str">
            <v>C4420</v>
          </cell>
          <cell r="C941" t="str">
            <v>LAJE PRÉ-FABRICADA P/ FÔRRO - VÃO ACIMA DE 4,01 m</v>
          </cell>
          <cell r="D941" t="str">
            <v>M2</v>
          </cell>
          <cell r="E941">
            <v>48.28</v>
          </cell>
          <cell r="F941">
            <v>62.76</v>
          </cell>
        </row>
        <row r="942">
          <cell r="B942" t="str">
            <v>C4448</v>
          </cell>
          <cell r="C942" t="str">
            <v>LAJE PRÉ-FABRICADA P/ PISO - VÃO ATÉ 2 m</v>
          </cell>
          <cell r="D942" t="str">
            <v>M2</v>
          </cell>
          <cell r="E942">
            <v>41.66</v>
          </cell>
          <cell r="F942">
            <v>54.16</v>
          </cell>
        </row>
        <row r="943">
          <cell r="B943" t="str">
            <v>C4415</v>
          </cell>
          <cell r="C943" t="str">
            <v>LAJE PRÉ-FABRICADA P/ PISO - VÃO DE 2,01 A 3 m</v>
          </cell>
          <cell r="D943" t="str">
            <v>M2</v>
          </cell>
          <cell r="E943">
            <v>45.9</v>
          </cell>
          <cell r="F943">
            <v>59.67</v>
          </cell>
        </row>
        <row r="944">
          <cell r="B944" t="str">
            <v>C4416</v>
          </cell>
          <cell r="C944" t="str">
            <v>LAJE PRÉ-FABRICADA P/ PISO - VÃO DE 3,01 A 4 m</v>
          </cell>
          <cell r="D944" t="str">
            <v>M2</v>
          </cell>
          <cell r="E944">
            <v>48.28</v>
          </cell>
          <cell r="F944">
            <v>62.76</v>
          </cell>
        </row>
        <row r="945">
          <cell r="B945" t="str">
            <v>C4417</v>
          </cell>
          <cell r="C945" t="str">
            <v>LAJE PRÉ-FABRICADA P/ PISO - VÃO ACIMA DE 4,01 m</v>
          </cell>
          <cell r="D945" t="str">
            <v>M2</v>
          </cell>
          <cell r="E945">
            <v>50.12</v>
          </cell>
          <cell r="F945">
            <v>65.16</v>
          </cell>
        </row>
        <row r="946">
          <cell r="B946" t="str">
            <v>C4455</v>
          </cell>
          <cell r="C946" t="str">
            <v>LAJE PRÉ-FABRICADA TRELIÇADA P/ FÔRRO - VÃO ATÉ 2,80 m</v>
          </cell>
          <cell r="D946" t="str">
            <v>M2</v>
          </cell>
          <cell r="E946">
            <v>51.11</v>
          </cell>
          <cell r="F946">
            <v>66.44</v>
          </cell>
        </row>
        <row r="947">
          <cell r="B947" t="str">
            <v>C4456</v>
          </cell>
          <cell r="C947" t="str">
            <v>LAJE PRÉ-FABRICADA TRELIÇADA P/ FÔRRO - VÃO DE 2,81 A 3,80 m</v>
          </cell>
          <cell r="D947" t="str">
            <v>M2</v>
          </cell>
          <cell r="E947">
            <v>55.44</v>
          </cell>
          <cell r="F947">
            <v>72.07</v>
          </cell>
        </row>
        <row r="948">
          <cell r="B948" t="str">
            <v>C4457</v>
          </cell>
          <cell r="C948" t="str">
            <v>LAJE PRÉ-FABRICADA TRELIÇADA P/ FÔRRO - VÃO DE 3,81 A 4,80 m</v>
          </cell>
          <cell r="D948" t="str">
            <v>M2</v>
          </cell>
          <cell r="E948">
            <v>59</v>
          </cell>
          <cell r="F948">
            <v>76.7</v>
          </cell>
        </row>
        <row r="949">
          <cell r="B949" t="str">
            <v>C4458</v>
          </cell>
          <cell r="C949" t="str">
            <v>LAJE PRÉ-FABRICADA TRELIÇADA P/ FÔRRO - VÃO ACIMA DE 4,81 m</v>
          </cell>
          <cell r="D949" t="str">
            <v>M2</v>
          </cell>
          <cell r="E949">
            <v>72.02</v>
          </cell>
          <cell r="F949">
            <v>93.63</v>
          </cell>
        </row>
        <row r="950">
          <cell r="B950" t="str">
            <v>C4450</v>
          </cell>
          <cell r="C950" t="str">
            <v>LAJE PRÉ-FABRICADA TRELIÇADA P/ PISO - VÃO ATÉ 1,80 m</v>
          </cell>
          <cell r="D950" t="str">
            <v>M2</v>
          </cell>
          <cell r="E950">
            <v>49.14</v>
          </cell>
          <cell r="F950">
            <v>63.88</v>
          </cell>
        </row>
        <row r="951">
          <cell r="B951" t="str">
            <v>C4451</v>
          </cell>
          <cell r="C951" t="str">
            <v>LAJE PRÉ-FABRICADA TRELIÇADA P/ PISO - VÃO DE 1,81 A 2,80 m</v>
          </cell>
          <cell r="D951" t="str">
            <v>M2</v>
          </cell>
          <cell r="E951">
            <v>54.16</v>
          </cell>
          <cell r="F951">
            <v>70.41</v>
          </cell>
        </row>
        <row r="952">
          <cell r="B952" t="str">
            <v>C4452</v>
          </cell>
          <cell r="C952" t="str">
            <v>LAJE PRÉ-FABRICADA TRELIÇADA P/ PISO - VÃO DE 2,81 A 3,80 m</v>
          </cell>
          <cell r="D952" t="str">
            <v>M2</v>
          </cell>
          <cell r="E952">
            <v>57.6</v>
          </cell>
          <cell r="F952">
            <v>74.88</v>
          </cell>
        </row>
        <row r="953">
          <cell r="B953" t="str">
            <v>C4453</v>
          </cell>
          <cell r="C953" t="str">
            <v>LAJE PRÉ-FABRICADA TRELIÇADA P/ PISO - VÃO DE 3,81 A 4,80 m</v>
          </cell>
          <cell r="D953" t="str">
            <v>M2</v>
          </cell>
          <cell r="E953">
            <v>63</v>
          </cell>
          <cell r="F953">
            <v>81.9</v>
          </cell>
        </row>
        <row r="954">
          <cell r="B954" t="str">
            <v>C4454</v>
          </cell>
          <cell r="C954" t="str">
            <v>LAJE PRÉ-FABRICADA TRELIÇADA P/ PISO - VÃO ACIMA DE 4,81 m</v>
          </cell>
          <cell r="D954" t="str">
            <v>M2</v>
          </cell>
          <cell r="E954">
            <v>75.66</v>
          </cell>
          <cell r="F954">
            <v>98.36</v>
          </cell>
        </row>
        <row r="955">
          <cell r="B955" t="str">
            <v>C2881</v>
          </cell>
          <cell r="C955" t="str">
            <v>MONTAGEM DE ANEL PRÉ-MOLDADO D=0,60m, h=0,50m</v>
          </cell>
          <cell r="D955" t="str">
            <v>UN</v>
          </cell>
          <cell r="E955">
            <v>3.19</v>
          </cell>
          <cell r="F955">
            <v>4.15</v>
          </cell>
        </row>
        <row r="956">
          <cell r="B956" t="str">
            <v>C3459</v>
          </cell>
          <cell r="C956" t="str">
            <v>MONTAGEM DE ANEL PRÉ-MOLDADO D=1,00m h=0,50m</v>
          </cell>
          <cell r="D956" t="str">
            <v>UN</v>
          </cell>
          <cell r="E956">
            <v>8.31</v>
          </cell>
          <cell r="F956">
            <v>10.8</v>
          </cell>
        </row>
        <row r="957">
          <cell r="B957" t="str">
            <v>C3460</v>
          </cell>
          <cell r="C957" t="str">
            <v>MONTAGEM DE ANEL PRÉ-MOLDADO D=1,50m h=0,50m</v>
          </cell>
          <cell r="D957" t="str">
            <v>UN</v>
          </cell>
          <cell r="E957">
            <v>14.72</v>
          </cell>
          <cell r="F957">
            <v>19.14</v>
          </cell>
        </row>
        <row r="958">
          <cell r="B958" t="str">
            <v>C2882</v>
          </cell>
          <cell r="C958" t="str">
            <v>MONTAGEM DE ANEL PRÉ-MOLDADO P/DECANTO DIGESTOR/FILTRO ANAERÓBIO</v>
          </cell>
          <cell r="D958" t="str">
            <v>UN</v>
          </cell>
          <cell r="E958">
            <v>25.3</v>
          </cell>
          <cell r="F958">
            <v>32.89</v>
          </cell>
        </row>
        <row r="959">
          <cell r="B959" t="str">
            <v>C2883</v>
          </cell>
          <cell r="C959" t="str">
            <v>MONTAGEM DE CALHA VERTEDOURA PRÉ-MOLDADA P/FILTRO ANAERÓBIO</v>
          </cell>
          <cell r="D959" t="str">
            <v>UN</v>
          </cell>
          <cell r="E959">
            <v>12.79</v>
          </cell>
          <cell r="F959">
            <v>16.63</v>
          </cell>
        </row>
        <row r="960">
          <cell r="B960" t="str">
            <v>C2884</v>
          </cell>
          <cell r="C960" t="str">
            <v>MONTAGEM DE CÂMARA DE DECANTAÇÃO PRÉ-MOLDADA</v>
          </cell>
          <cell r="D960" t="str">
            <v>UN</v>
          </cell>
          <cell r="E960">
            <v>142.29</v>
          </cell>
          <cell r="F960">
            <v>184.98</v>
          </cell>
        </row>
        <row r="961">
          <cell r="B961" t="str">
            <v>C2885</v>
          </cell>
          <cell r="C961" t="str">
            <v>MONTAGEM DE TAMPA DE FECHAMENTO/LAJE DE FUNDO P/ANEL D=600MM</v>
          </cell>
          <cell r="D961" t="str">
            <v>UN</v>
          </cell>
          <cell r="E961">
            <v>1.67</v>
          </cell>
          <cell r="F961">
            <v>2.17</v>
          </cell>
        </row>
        <row r="962">
          <cell r="B962" t="str">
            <v>C2886</v>
          </cell>
          <cell r="C962" t="str">
            <v>MONTAGEM DE TAMPA PRÉ-MOLDADA P/DECANTO/FILTRO/FUNDO FALSO</v>
          </cell>
          <cell r="D962" t="str">
            <v>UN</v>
          </cell>
          <cell r="E962">
            <v>21.13</v>
          </cell>
          <cell r="F962">
            <v>27.47</v>
          </cell>
        </row>
        <row r="963">
          <cell r="B963" t="str">
            <v>C3289</v>
          </cell>
          <cell r="C963" t="str">
            <v>MOURÃO DE CONCRETO (2,20 x 0,15 x 0,15 M)</v>
          </cell>
          <cell r="D963" t="str">
            <v>UN</v>
          </cell>
          <cell r="E963">
            <v>34.8</v>
          </cell>
          <cell r="F963">
            <v>45.24</v>
          </cell>
        </row>
        <row r="964">
          <cell r="B964" t="str">
            <v>C1838</v>
          </cell>
          <cell r="C964" t="str">
            <v>PAINEL PROTENDIDO P/PISOS/PAREDES DE VEDAÇÃO ESP.=10cm</v>
          </cell>
          <cell r="D964" t="str">
            <v>M2</v>
          </cell>
          <cell r="E964">
            <v>104.35</v>
          </cell>
          <cell r="F964">
            <v>135.66</v>
          </cell>
        </row>
        <row r="965">
          <cell r="B965" t="str">
            <v>C1839</v>
          </cell>
          <cell r="C965" t="str">
            <v>PAINEL PROTENDIDO P/PISOS/PAREDES DE VEDAÇÃO ESP.=15cm</v>
          </cell>
          <cell r="D965" t="str">
            <v>M2</v>
          </cell>
          <cell r="E965">
            <v>120.65</v>
          </cell>
          <cell r="F965">
            <v>156.85</v>
          </cell>
        </row>
        <row r="966">
          <cell r="B966" t="str">
            <v>C1840</v>
          </cell>
          <cell r="C966" t="str">
            <v>PAINEL PROTENDIDO P/PISOS/PAREDES DE VEDAÇÃO ESP.=20cm</v>
          </cell>
          <cell r="D966" t="str">
            <v>M2</v>
          </cell>
          <cell r="E966">
            <v>153.29</v>
          </cell>
          <cell r="F966">
            <v>199.28</v>
          </cell>
        </row>
        <row r="967">
          <cell r="B967" t="str">
            <v>C1841</v>
          </cell>
          <cell r="C967" t="str">
            <v>PAINEL PROTENDIDO P/PISOS/PAREDES DE VEDAÇÃO ESP.=25cm</v>
          </cell>
          <cell r="D967" t="str">
            <v>M2</v>
          </cell>
          <cell r="E967">
            <v>156.09</v>
          </cell>
          <cell r="F967">
            <v>202.92</v>
          </cell>
        </row>
        <row r="968">
          <cell r="B968" t="str">
            <v>C1842</v>
          </cell>
          <cell r="C968" t="str">
            <v>PAINEL-COBERTURA DE CONCRETO CELULAR AUTOCLAVADO ARMADO, C/ DIMENSÕES 7,5X40X280cm</v>
          </cell>
          <cell r="D968" t="str">
            <v>M2</v>
          </cell>
          <cell r="E968">
            <v>54.04</v>
          </cell>
          <cell r="F968">
            <v>70.25</v>
          </cell>
        </row>
        <row r="969">
          <cell r="B969" t="str">
            <v>C1843</v>
          </cell>
          <cell r="C969" t="str">
            <v>PAINEL-LAJE DE CONCRETO CELULAR AUTOCLAVADO, C/ DIMENSÕES 10X40X280cm</v>
          </cell>
          <cell r="D969" t="str">
            <v>M2</v>
          </cell>
          <cell r="E969">
            <v>68.58</v>
          </cell>
          <cell r="F969">
            <v>89.15</v>
          </cell>
        </row>
        <row r="970">
          <cell r="B970" t="str">
            <v>C1899</v>
          </cell>
          <cell r="C970" t="str">
            <v>PEÇAS PRÉ- MOLDADAS (PM) DE CONCRETO, ESP.= 3cm</v>
          </cell>
          <cell r="D970" t="str">
            <v>M2</v>
          </cell>
          <cell r="E970">
            <v>230.69</v>
          </cell>
          <cell r="F970">
            <v>299.9</v>
          </cell>
        </row>
        <row r="971">
          <cell r="B971" t="str">
            <v>C1900</v>
          </cell>
          <cell r="C971" t="str">
            <v>PEÇAS PRÉ- MOLDADAS (PM) DE CONCRETO, ESP.= 4cm</v>
          </cell>
          <cell r="D971" t="str">
            <v>M2</v>
          </cell>
          <cell r="E971">
            <v>236.02</v>
          </cell>
          <cell r="F971">
            <v>306.83</v>
          </cell>
        </row>
        <row r="972">
          <cell r="B972" t="str">
            <v>C1901</v>
          </cell>
          <cell r="C972" t="str">
            <v>PEÇAS PRÉ- MOLDADAS (PM) DE CONCRETO, ESP.= 5cm</v>
          </cell>
          <cell r="D972" t="str">
            <v>M2</v>
          </cell>
          <cell r="E972">
            <v>239.15</v>
          </cell>
          <cell r="F972">
            <v>310.9</v>
          </cell>
        </row>
        <row r="973">
          <cell r="B973" t="str">
            <v>C1886</v>
          </cell>
          <cell r="C973" t="str">
            <v>PÉRGOLAS PRÉ-MOLDADAS (PM) DE CONCRETO, ESP.= 5cm</v>
          </cell>
          <cell r="D973" t="str">
            <v>M2</v>
          </cell>
          <cell r="E973">
            <v>234.77</v>
          </cell>
          <cell r="F973">
            <v>305.2</v>
          </cell>
        </row>
        <row r="974">
          <cell r="C974" t="str">
            <v>JUNTA DE DILATAÇÃO</v>
          </cell>
          <cell r="F974">
            <v>0</v>
          </cell>
        </row>
        <row r="975">
          <cell r="B975" t="str">
            <v>C1418</v>
          </cell>
          <cell r="C975" t="str">
            <v>FUNGENBAND P/ JUNTAS DE DILATAÇÃO</v>
          </cell>
          <cell r="D975" t="str">
            <v>M</v>
          </cell>
          <cell r="E975">
            <v>79.78</v>
          </cell>
          <cell r="F975">
            <v>103.71</v>
          </cell>
        </row>
        <row r="976">
          <cell r="B976" t="str">
            <v>C4073</v>
          </cell>
          <cell r="C976" t="str">
            <v>JUNTA ASFÁLTICA NAS PLACAS DOS TALUDES DAS LAGOAS (SEÇÃO 1,5 x 3,0 cm)</v>
          </cell>
          <cell r="D976" t="str">
            <v>M</v>
          </cell>
          <cell r="E976">
            <v>3.52</v>
          </cell>
          <cell r="F976">
            <v>4.58</v>
          </cell>
        </row>
        <row r="977">
          <cell r="B977" t="str">
            <v>C3732</v>
          </cell>
          <cell r="C977" t="str">
            <v>JUNTA DE DILATAÇÃO À BASE DE MASTIQUE (1.00 x 1.00cm)</v>
          </cell>
          <cell r="D977" t="str">
            <v>M</v>
          </cell>
          <cell r="E977">
            <v>24.91</v>
          </cell>
          <cell r="F977">
            <v>32.38</v>
          </cell>
        </row>
        <row r="978">
          <cell r="B978" t="str">
            <v>C3993</v>
          </cell>
          <cell r="C978" t="str">
            <v>JUNTA DE MOVIMENTAÇÃO TIPO JEENE</v>
          </cell>
          <cell r="D978" t="str">
            <v>M</v>
          </cell>
          <cell r="E978">
            <v>454.37</v>
          </cell>
          <cell r="F978">
            <v>590.68</v>
          </cell>
        </row>
        <row r="979">
          <cell r="B979" t="str">
            <v>C4209</v>
          </cell>
          <cell r="C979" t="str">
            <v>JUNTA DILATAÇÃO COM CORDA DE SISAL E ASFALTO OXIDADO (SEÇÃO 1,5 x 3 cm)</v>
          </cell>
          <cell r="D979" t="str">
            <v>M</v>
          </cell>
          <cell r="E979">
            <v>5.07</v>
          </cell>
          <cell r="F979">
            <v>6.59</v>
          </cell>
        </row>
        <row r="980">
          <cell r="B980" t="str">
            <v>C4305</v>
          </cell>
          <cell r="C980" t="str">
            <v>JUNTA JEENE JJ 5070 VV</v>
          </cell>
          <cell r="D980" t="str">
            <v>M</v>
          </cell>
          <cell r="E980">
            <v>454.37</v>
          </cell>
          <cell r="F980">
            <v>590.68</v>
          </cell>
        </row>
        <row r="981">
          <cell r="B981" t="str">
            <v>C3090</v>
          </cell>
          <cell r="C981" t="str">
            <v>JUNTA TRAFLEX-TR-CS DA MAPEL OU SIMILAR</v>
          </cell>
          <cell r="D981" t="str">
            <v>M</v>
          </cell>
          <cell r="E981">
            <v>127.68</v>
          </cell>
          <cell r="F981">
            <v>165.98</v>
          </cell>
        </row>
        <row r="982">
          <cell r="B982" t="str">
            <v>C1814</v>
          </cell>
          <cell r="C982" t="str">
            <v>NEOPRENE P/ JUNTAS DE DILATAÇÃO</v>
          </cell>
          <cell r="D982" t="str">
            <v>M</v>
          </cell>
          <cell r="E982">
            <v>26.42</v>
          </cell>
          <cell r="F982">
            <v>34.35</v>
          </cell>
        </row>
        <row r="983">
          <cell r="B983" t="str">
            <v>C2268</v>
          </cell>
          <cell r="C983" t="str">
            <v>SELANTE ELASTRÔMETRO P/ JUNTA DE DILATAÇÃO</v>
          </cell>
          <cell r="D983" t="str">
            <v>M</v>
          </cell>
          <cell r="E983">
            <v>17.99</v>
          </cell>
          <cell r="F983">
            <v>23.39</v>
          </cell>
        </row>
        <row r="984">
          <cell r="C984" t="str">
            <v>RECUPERAÇÃO ESTRUTURAL</v>
          </cell>
          <cell r="F984">
            <v>0</v>
          </cell>
        </row>
        <row r="985">
          <cell r="B985" t="str">
            <v>C0005</v>
          </cell>
          <cell r="C985" t="str">
            <v>ACABAMENTO DE PEDREIRO</v>
          </cell>
          <cell r="D985" t="str">
            <v>M2</v>
          </cell>
          <cell r="E985">
            <v>24.1</v>
          </cell>
          <cell r="F985">
            <v>31.33</v>
          </cell>
        </row>
        <row r="986">
          <cell r="B986" t="str">
            <v>C0094</v>
          </cell>
          <cell r="C986" t="str">
            <v>APICOAMENTO EM CONCRETO/PREPARO DA SUPERFÍCIE</v>
          </cell>
          <cell r="D986" t="str">
            <v>M2</v>
          </cell>
          <cell r="E986">
            <v>9.32</v>
          </cell>
          <cell r="F986">
            <v>12.12</v>
          </cell>
        </row>
        <row r="987">
          <cell r="B987" t="str">
            <v>C0098</v>
          </cell>
          <cell r="C987" t="str">
            <v>APLICAÇÃO DE ADESIVO ESTRUTURAL BASE EPOXI</v>
          </cell>
          <cell r="D987" t="str">
            <v>KG</v>
          </cell>
          <cell r="E987">
            <v>45.34</v>
          </cell>
          <cell r="F987">
            <v>58.94</v>
          </cell>
        </row>
        <row r="988">
          <cell r="B988" t="str">
            <v>C0176</v>
          </cell>
          <cell r="C988" t="str">
            <v>ARGAMASSA DE CIMENTO/AREIA TRAÇO 1:2 (SECA E SOCADA) DRY PACK(B.PLAST)</v>
          </cell>
          <cell r="D988" t="str">
            <v>M3</v>
          </cell>
          <cell r="E988">
            <v>639.96</v>
          </cell>
          <cell r="F988">
            <v>831.95</v>
          </cell>
        </row>
        <row r="989">
          <cell r="B989" t="str">
            <v>C0177</v>
          </cell>
          <cell r="C989" t="str">
            <v>ARGAMASSA EPÓXIDA C/GROUT P/REGULARIZAÇÃO</v>
          </cell>
          <cell r="D989" t="str">
            <v>M3</v>
          </cell>
          <cell r="E989">
            <v>2437.47</v>
          </cell>
          <cell r="F989">
            <v>3168.71</v>
          </cell>
        </row>
        <row r="990">
          <cell r="B990" t="str">
            <v>C0809</v>
          </cell>
          <cell r="C990" t="str">
            <v>COLOCAÇÃO DE INJETORES</v>
          </cell>
          <cell r="D990" t="str">
            <v>UN</v>
          </cell>
          <cell r="E990">
            <v>7.68</v>
          </cell>
          <cell r="F990">
            <v>9.98</v>
          </cell>
        </row>
        <row r="991">
          <cell r="B991" t="str">
            <v>C3156</v>
          </cell>
          <cell r="C991" t="str">
            <v>CONCRETO PROJETADO (MEDIDO NA MÁQUINA 35MPa)</v>
          </cell>
          <cell r="D991" t="str">
            <v>M3</v>
          </cell>
          <cell r="E991">
            <v>604.47</v>
          </cell>
          <cell r="F991">
            <v>785.81</v>
          </cell>
        </row>
        <row r="992">
          <cell r="B992" t="str">
            <v>C0929</v>
          </cell>
          <cell r="C992" t="str">
            <v>CORTE EM CONCRETO DETERIORADO</v>
          </cell>
          <cell r="D992" t="str">
            <v>M2</v>
          </cell>
          <cell r="E992">
            <v>9.32</v>
          </cell>
          <cell r="F992">
            <v>12.12</v>
          </cell>
        </row>
        <row r="993">
          <cell r="B993" t="str">
            <v>C3083</v>
          </cell>
          <cell r="C993" t="str">
            <v>EXECUÇÃO DE FUROS EM CONCRETO C/BROCA 1/2"&lt;= D &lt;=1"</v>
          </cell>
          <cell r="D993" t="str">
            <v>UN</v>
          </cell>
          <cell r="E993">
            <v>8.66</v>
          </cell>
          <cell r="F993">
            <v>11.26</v>
          </cell>
        </row>
        <row r="994">
          <cell r="B994" t="str">
            <v>C3082</v>
          </cell>
          <cell r="C994" t="str">
            <v>EXECUÇÃO DE FUROS EM CONCRETO C/BROCA 1"&lt; D &lt;=1 1/2"</v>
          </cell>
          <cell r="D994" t="str">
            <v>UN</v>
          </cell>
          <cell r="E994">
            <v>11.72</v>
          </cell>
          <cell r="F994">
            <v>15.24</v>
          </cell>
        </row>
        <row r="995">
          <cell r="B995" t="str">
            <v>C4410</v>
          </cell>
          <cell r="C995" t="str">
            <v>EXECUÇÃO DE FURO EM CONCRETO COM BROCA - Ø 1 1/2" A 2"</v>
          </cell>
          <cell r="D995" t="str">
            <v>M</v>
          </cell>
          <cell r="E995">
            <v>54.03</v>
          </cell>
          <cell r="F995">
            <v>70.24</v>
          </cell>
        </row>
        <row r="996">
          <cell r="B996" t="str">
            <v>C3084</v>
          </cell>
          <cell r="C996" t="str">
            <v>EXECUÇÃO DE PINGADEIRAS</v>
          </cell>
          <cell r="D996" t="str">
            <v>M</v>
          </cell>
          <cell r="E996">
            <v>3.84</v>
          </cell>
          <cell r="F996">
            <v>4.99</v>
          </cell>
        </row>
        <row r="997">
          <cell r="B997" t="str">
            <v>C3467</v>
          </cell>
          <cell r="C997" t="str">
            <v>FORNECIMENTO E COLOCAÇÃO DE CHUMBADOR PARABOULT DE 3/4" a 1"</v>
          </cell>
          <cell r="D997" t="str">
            <v>UN</v>
          </cell>
          <cell r="E997">
            <v>44.22</v>
          </cell>
          <cell r="F997">
            <v>57.49</v>
          </cell>
        </row>
        <row r="998">
          <cell r="B998" t="str">
            <v>C2830</v>
          </cell>
          <cell r="C998" t="str">
            <v>FORNECIMENTO E CRAVAÇÃO DE PINOS C/PISTOLA P/FIXAÇÃO DE TELA</v>
          </cell>
          <cell r="D998" t="str">
            <v>UN</v>
          </cell>
          <cell r="E998">
            <v>1.91</v>
          </cell>
          <cell r="F998">
            <v>2.48</v>
          </cell>
        </row>
        <row r="999">
          <cell r="B999" t="str">
            <v>C1523</v>
          </cell>
          <cell r="C999" t="str">
            <v>JATEAMENTO DE AR COMPRIMIDO, P/LIMPEZA DE SUPERFÍCIES</v>
          </cell>
          <cell r="D999" t="str">
            <v>M2</v>
          </cell>
          <cell r="E999">
            <v>6.57</v>
          </cell>
          <cell r="F999">
            <v>8.54</v>
          </cell>
        </row>
        <row r="1000">
          <cell r="B1000" t="str">
            <v>C1524</v>
          </cell>
          <cell r="C1000" t="str">
            <v>JATEAMENTO DE AREIA À SECO EM SUPERFÍCIES</v>
          </cell>
          <cell r="D1000" t="str">
            <v>M2</v>
          </cell>
          <cell r="E1000">
            <v>5.44</v>
          </cell>
          <cell r="F1000">
            <v>7.07</v>
          </cell>
        </row>
        <row r="1001">
          <cell r="B1001" t="str">
            <v>C3091</v>
          </cell>
          <cell r="C1001" t="str">
            <v>LIMPEZA COM JATO DE AREIA/ÁGUA</v>
          </cell>
          <cell r="D1001" t="str">
            <v>M2</v>
          </cell>
          <cell r="E1001">
            <v>34.17</v>
          </cell>
          <cell r="F1001">
            <v>44.42</v>
          </cell>
        </row>
        <row r="1002">
          <cell r="B1002" t="str">
            <v>C3095</v>
          </cell>
          <cell r="C1002" t="str">
            <v>LIMPEZA DE SUPERFÍCIE C/ ESCOVA DE AÇO</v>
          </cell>
          <cell r="D1002" t="str">
            <v>M2</v>
          </cell>
          <cell r="E1002">
            <v>1.87</v>
          </cell>
          <cell r="F1002">
            <v>2.43</v>
          </cell>
        </row>
        <row r="1003">
          <cell r="B1003" t="str">
            <v>C2900</v>
          </cell>
          <cell r="C1003" t="str">
            <v>PINTURA PROTEÇÃO C/INIBIDOR MIGRATÓRIO CORROSÃO, 3 DEMÃOS</v>
          </cell>
          <cell r="D1003" t="str">
            <v>M2</v>
          </cell>
          <cell r="E1003">
            <v>12.63</v>
          </cell>
          <cell r="F1003">
            <v>16.42</v>
          </cell>
        </row>
        <row r="1004">
          <cell r="B1004" t="str">
            <v>C2137</v>
          </cell>
          <cell r="C1004" t="str">
            <v>RECUPERAÇÃO CONCRETO, C/MICROCONCRETO FLUIDO, ESP.ATÉ 300MM</v>
          </cell>
          <cell r="D1004" t="str">
            <v>M2</v>
          </cell>
          <cell r="E1004">
            <v>726.76</v>
          </cell>
          <cell r="F1004">
            <v>944.79</v>
          </cell>
        </row>
        <row r="1005">
          <cell r="B1005" t="str">
            <v>C2138</v>
          </cell>
          <cell r="C1005" t="str">
            <v>RECUPERAÇÃO CONCRETO, C/REFORÇO E RECONSTITUIÇÃO "GROUT"</v>
          </cell>
          <cell r="D1005" t="str">
            <v>M2</v>
          </cell>
          <cell r="E1005">
            <v>250.34</v>
          </cell>
          <cell r="F1005">
            <v>325.44</v>
          </cell>
        </row>
        <row r="1006">
          <cell r="B1006" t="str">
            <v>C2141</v>
          </cell>
          <cell r="C1006" t="str">
            <v>RECUPERAÇÃO CONCRETO, SÓ REFORÇO DA ARMADURA</v>
          </cell>
          <cell r="D1006" t="str">
            <v>M2</v>
          </cell>
          <cell r="E1006">
            <v>99.23</v>
          </cell>
          <cell r="F1006">
            <v>129</v>
          </cell>
        </row>
        <row r="1007">
          <cell r="B1007" t="str">
            <v>C2139</v>
          </cell>
          <cell r="C1007" t="str">
            <v>RECUPERAÇÃO CONCRETO, S/REFORÇO E RECONSTITUIÇÃO "GROUT"</v>
          </cell>
          <cell r="D1007" t="str">
            <v>M2</v>
          </cell>
          <cell r="E1007">
            <v>212.81</v>
          </cell>
          <cell r="F1007">
            <v>276.65</v>
          </cell>
        </row>
        <row r="1008">
          <cell r="B1008" t="str">
            <v>C2140</v>
          </cell>
          <cell r="C1008" t="str">
            <v>RECUPERAÇÃO DE CONCRETO, S/REFORÇO RECONSTITUIÇÃO ARGAMASSA POLIMÉRICA</v>
          </cell>
          <cell r="D1008" t="str">
            <v>M2</v>
          </cell>
          <cell r="E1008">
            <v>155.83</v>
          </cell>
          <cell r="F1008">
            <v>202.58</v>
          </cell>
        </row>
        <row r="1009">
          <cell r="B1009" t="str">
            <v>C3102</v>
          </cell>
          <cell r="C1009" t="str">
            <v>RECUPERAÇÃO DE GUARDA CORPO</v>
          </cell>
          <cell r="D1009" t="str">
            <v>M</v>
          </cell>
          <cell r="E1009">
            <v>125.19</v>
          </cell>
          <cell r="F1009">
            <v>162.75</v>
          </cell>
        </row>
        <row r="1010">
          <cell r="B1010" t="str">
            <v>C3106</v>
          </cell>
          <cell r="C1010" t="str">
            <v>REPOSIÇÃO DE ARMADURA OXIDADA (REFORÇO, FORNECIMENTO, DOBBRAGEM E COLOCAÇÃO)</v>
          </cell>
          <cell r="D1010" t="str">
            <v>KG</v>
          </cell>
          <cell r="E1010">
            <v>9.41</v>
          </cell>
          <cell r="F1010">
            <v>12.23</v>
          </cell>
        </row>
        <row r="1011">
          <cell r="B1011" t="str">
            <v>C3114</v>
          </cell>
          <cell r="C1011" t="str">
            <v>SELAGEM DE FISSURAS C/ INJEÇÃO DE RESINAS</v>
          </cell>
          <cell r="D1011" t="str">
            <v>KG</v>
          </cell>
          <cell r="E1011">
            <v>58.3</v>
          </cell>
          <cell r="F1011">
            <v>75.79</v>
          </cell>
        </row>
        <row r="1012">
          <cell r="C1012" t="str">
            <v>RASGO EM CONCRETO PARA TUBULAÇÕES</v>
          </cell>
          <cell r="F1012">
            <v>0</v>
          </cell>
        </row>
        <row r="1013">
          <cell r="B1013" t="str">
            <v>C2098</v>
          </cell>
          <cell r="C1013" t="str">
            <v>RASGO EM CONCRETO P/TUBULAÇÕES D=15 A 25mm (1/2" A 1")</v>
          </cell>
          <cell r="D1013" t="str">
            <v>M</v>
          </cell>
          <cell r="E1013">
            <v>5.43</v>
          </cell>
          <cell r="F1013">
            <v>7.06</v>
          </cell>
        </row>
        <row r="1014">
          <cell r="B1014" t="str">
            <v>C2099</v>
          </cell>
          <cell r="C1014" t="str">
            <v>RASGO EM CONCRETO P/TUBULAÇÕES D=32 A 50mm (1 1/4" A 2")</v>
          </cell>
          <cell r="D1014" t="str">
            <v>M</v>
          </cell>
          <cell r="E1014">
            <v>8.46</v>
          </cell>
          <cell r="F1014">
            <v>11</v>
          </cell>
        </row>
        <row r="1015">
          <cell r="B1015" t="str">
            <v>C2100</v>
          </cell>
          <cell r="C1015" t="str">
            <v>RASGO EM CONCRETO P/TUBULAÇÕES D=65 A 100mm (2 1/2" A 4")</v>
          </cell>
          <cell r="D1015" t="str">
            <v>M</v>
          </cell>
          <cell r="E1015">
            <v>11.96</v>
          </cell>
          <cell r="F1015">
            <v>15.55</v>
          </cell>
        </row>
        <row r="1016">
          <cell r="C1016" t="str">
            <v>OUTROS ELEMENTOS</v>
          </cell>
          <cell r="F1016">
            <v>0</v>
          </cell>
        </row>
        <row r="1017">
          <cell r="B1017" t="str">
            <v>C0090</v>
          </cell>
          <cell r="C1017" t="str">
            <v>APARELHO DE APOIO EM NEOPRENE</v>
          </cell>
          <cell r="D1017" t="str">
            <v>KG</v>
          </cell>
          <cell r="E1017">
            <v>42.12</v>
          </cell>
          <cell r="F1017">
            <v>54.76</v>
          </cell>
        </row>
        <row r="1018">
          <cell r="B1018" t="str">
            <v>C3402</v>
          </cell>
          <cell r="C1018" t="str">
            <v>BLOCO DE ANCORAGEM EM CONCRETO CICLÓPICO</v>
          </cell>
          <cell r="D1018" t="str">
            <v>M3</v>
          </cell>
          <cell r="E1018">
            <v>337.23</v>
          </cell>
          <cell r="F1018">
            <v>438.4</v>
          </cell>
        </row>
        <row r="1019">
          <cell r="B1019" t="str">
            <v>C3403</v>
          </cell>
          <cell r="C1019" t="str">
            <v>BLOCO DE ANCORAGEM EM CONCRETO SIMPLES FCK=10MPa</v>
          </cell>
          <cell r="D1019" t="str">
            <v>M3</v>
          </cell>
          <cell r="E1019">
            <v>311.5</v>
          </cell>
          <cell r="F1019">
            <v>404.95</v>
          </cell>
        </row>
        <row r="1020">
          <cell r="B1020" t="str">
            <v>C3404</v>
          </cell>
          <cell r="C1020" t="str">
            <v>BLOCO DE ANCORAGEM EM CONCRETO ESTRUTURAL FCK=15MPa</v>
          </cell>
          <cell r="D1020" t="str">
            <v>M3</v>
          </cell>
          <cell r="E1020">
            <v>829.07</v>
          </cell>
          <cell r="F1020">
            <v>1077.79</v>
          </cell>
        </row>
        <row r="1021">
          <cell r="B1021" t="str">
            <v>C4098</v>
          </cell>
          <cell r="C1021" t="str">
            <v>BLOCO DE POLIESTIRENO EXPANDIDO (ISOPOR) EM CAIXÃO PERDIDO</v>
          </cell>
          <cell r="D1021" t="str">
            <v>M3</v>
          </cell>
          <cell r="E1021">
            <v>193.39</v>
          </cell>
          <cell r="F1021">
            <v>251.41</v>
          </cell>
        </row>
        <row r="1022">
          <cell r="B1022" t="str">
            <v>C4379</v>
          </cell>
          <cell r="C1022" t="str">
            <v>CANTONEIRA EM AÇO (6 x 6 x 1/2") - FORNECIMENTO E COLOCAÇÃO</v>
          </cell>
          <cell r="D1022" t="str">
            <v>M</v>
          </cell>
          <cell r="E1022">
            <v>139.28</v>
          </cell>
          <cell r="F1022">
            <v>181.06</v>
          </cell>
        </row>
        <row r="1023">
          <cell r="B1023" t="str">
            <v>C3068</v>
          </cell>
          <cell r="C1023" t="str">
            <v>DRENO DE PVC D= 75mm</v>
          </cell>
          <cell r="D1023" t="str">
            <v>UN</v>
          </cell>
          <cell r="E1023">
            <v>18.55</v>
          </cell>
          <cell r="F1023">
            <v>24.12</v>
          </cell>
        </row>
        <row r="1024">
          <cell r="B1024" t="str">
            <v>C4297</v>
          </cell>
          <cell r="C1024" t="str">
            <v>DRENOS DE PVC D=75mm</v>
          </cell>
          <cell r="D1024" t="str">
            <v>M</v>
          </cell>
          <cell r="E1024">
            <v>60.66</v>
          </cell>
          <cell r="F1024">
            <v>78.86</v>
          </cell>
        </row>
        <row r="1025">
          <cell r="B1025" t="str">
            <v>C3069</v>
          </cell>
          <cell r="C1025" t="str">
            <v>DRENO DE PVC D=100mm</v>
          </cell>
          <cell r="D1025" t="str">
            <v>UN</v>
          </cell>
          <cell r="E1025">
            <v>21</v>
          </cell>
          <cell r="F1025">
            <v>27.3</v>
          </cell>
        </row>
        <row r="1026">
          <cell r="B1026" t="str">
            <v>C4326</v>
          </cell>
          <cell r="C1026" t="str">
            <v>FORNECIMENTO E COLOCAÇÃO DE CANTONEIRA EM AÇO SAC (3"X3"X5/16")</v>
          </cell>
          <cell r="D1026" t="str">
            <v>M</v>
          </cell>
          <cell r="E1026">
            <v>70.54</v>
          </cell>
          <cell r="F1026">
            <v>91.7</v>
          </cell>
        </row>
        <row r="1027">
          <cell r="B1027" t="str">
            <v>C3088</v>
          </cell>
          <cell r="C1027" t="str">
            <v>FORNECIMENTO E COLOCAÇÃO DE CANTONEIRA DE FERRO (4"X4"X3/8")</v>
          </cell>
          <cell r="D1027" t="str">
            <v>KG</v>
          </cell>
          <cell r="E1027">
            <v>19.77</v>
          </cell>
          <cell r="F1027">
            <v>25.7</v>
          </cell>
        </row>
        <row r="1028">
          <cell r="B1028" t="str">
            <v>C2829</v>
          </cell>
          <cell r="C1028" t="str">
            <v>FORNECIMENTO E COLOCAÇÃO DE ISOPOR 20mm</v>
          </cell>
          <cell r="D1028" t="str">
            <v>M2</v>
          </cell>
          <cell r="E1028">
            <v>10.12</v>
          </cell>
          <cell r="F1028">
            <v>13.16</v>
          </cell>
        </row>
        <row r="1029">
          <cell r="B1029" t="str">
            <v>C3089</v>
          </cell>
          <cell r="C1029" t="str">
            <v>GUARDA CORPO (VARANDA)</v>
          </cell>
          <cell r="D1029" t="str">
            <v>M</v>
          </cell>
          <cell r="E1029">
            <v>169.37</v>
          </cell>
          <cell r="F1029">
            <v>220.18</v>
          </cell>
        </row>
        <row r="1030">
          <cell r="B1030" t="str">
            <v>C1094</v>
          </cell>
          <cell r="C1030" t="str">
            <v>MONTAGEM DE APOIO AOS PÓRTICOS</v>
          </cell>
          <cell r="D1030" t="str">
            <v>M</v>
          </cell>
          <cell r="E1030">
            <v>62.2</v>
          </cell>
          <cell r="F1030">
            <v>80.86</v>
          </cell>
        </row>
        <row r="1031">
          <cell r="C1031" t="str">
            <v>CONTENÇÕES</v>
          </cell>
          <cell r="F1031">
            <v>0</v>
          </cell>
        </row>
        <row r="1032">
          <cell r="C1032" t="str">
            <v>ENROCAMENTO E PROTEÇÃO DE TALUDES</v>
          </cell>
          <cell r="F1032">
            <v>0</v>
          </cell>
        </row>
        <row r="1033">
          <cell r="B1033" t="str">
            <v>C3975</v>
          </cell>
          <cell r="C1033" t="str">
            <v>CARGA E ARRUMAÇÃO DE PEDRA ADQUIRIDA (0,0001 À 1,000 TON), INCL. TRANSPORTE E LANÇAMENTO</v>
          </cell>
          <cell r="D1033" t="str">
            <v>M3</v>
          </cell>
          <cell r="E1033">
            <v>25.45</v>
          </cell>
          <cell r="F1033">
            <v>33.09</v>
          </cell>
        </row>
        <row r="1034">
          <cell r="B1034" t="str">
            <v>C3976</v>
          </cell>
          <cell r="C1034" t="str">
            <v>CARGA E ARRUMAÇÃO DE PEDRA ADQUIRIDA (1,000 À 4,000 TON), S/ TRANSP. INCL. LANÇAMENTO</v>
          </cell>
          <cell r="D1034" t="str">
            <v>M3</v>
          </cell>
          <cell r="E1034">
            <v>15.62</v>
          </cell>
          <cell r="F1034">
            <v>20.31</v>
          </cell>
        </row>
        <row r="1035">
          <cell r="B1035" t="str">
            <v>C3077</v>
          </cell>
          <cell r="C1035" t="str">
            <v>ENROCAMENTO DE PEDRA ARRUMADA (PRODUZIDA) (S/TRANSPORTE)</v>
          </cell>
          <cell r="D1035" t="str">
            <v>M3</v>
          </cell>
          <cell r="E1035">
            <v>36.94</v>
          </cell>
          <cell r="F1035">
            <v>48.02</v>
          </cell>
        </row>
        <row r="1036">
          <cell r="B1036" t="str">
            <v>C2764</v>
          </cell>
          <cell r="C1036" t="str">
            <v>ENROCAMENTO DE PEDRA DE MÃO ARRUMADA (ADQUIRIDA)</v>
          </cell>
          <cell r="D1036" t="str">
            <v>M3</v>
          </cell>
          <cell r="E1036">
            <v>47.78</v>
          </cell>
          <cell r="F1036">
            <v>62.11</v>
          </cell>
        </row>
        <row r="1037">
          <cell r="B1037" t="str">
            <v>C2765</v>
          </cell>
          <cell r="C1037" t="str">
            <v>ENROCAMENTO DE PEDRA DE MÃO JOGADA (ADQUIRIDA)</v>
          </cell>
          <cell r="D1037" t="str">
            <v>M3</v>
          </cell>
          <cell r="E1037">
            <v>41.76</v>
          </cell>
          <cell r="F1037">
            <v>54.29</v>
          </cell>
        </row>
        <row r="1038">
          <cell r="B1038" t="str">
            <v>C3078</v>
          </cell>
          <cell r="C1038" t="str">
            <v>ENROCAMENTO DE PEDRA JOGADA (PRODUZIDA) (S/TRANSPORTE)</v>
          </cell>
          <cell r="D1038" t="str">
            <v>M3</v>
          </cell>
          <cell r="E1038">
            <v>31.74</v>
          </cell>
          <cell r="F1038">
            <v>41.26</v>
          </cell>
        </row>
        <row r="1039">
          <cell r="B1039" t="str">
            <v>C3079</v>
          </cell>
          <cell r="C1039" t="str">
            <v>ENROCAMENTO DE PEDRA JOGADA DE CORTE DE 3.ª CATEGORIA (S/TRANSPORTE)</v>
          </cell>
          <cell r="D1039" t="str">
            <v>M3</v>
          </cell>
          <cell r="E1039">
            <v>13.01</v>
          </cell>
          <cell r="F1039">
            <v>16.91</v>
          </cell>
        </row>
        <row r="1040">
          <cell r="C1040" t="str">
            <v>ENSECADEIRAS</v>
          </cell>
          <cell r="F1040">
            <v>0</v>
          </cell>
        </row>
        <row r="1041">
          <cell r="B1041" t="str">
            <v>C2767</v>
          </cell>
          <cell r="C1041" t="str">
            <v>ENSECADEIRA COM SACOS DE AREIA, S/ FORNECIMENTO DE AREIA</v>
          </cell>
          <cell r="D1041" t="str">
            <v>M3</v>
          </cell>
          <cell r="E1041">
            <v>39.62</v>
          </cell>
          <cell r="F1041">
            <v>51.51</v>
          </cell>
        </row>
        <row r="1042">
          <cell r="B1042" t="str">
            <v>C1244</v>
          </cell>
          <cell r="C1042" t="str">
            <v>ENSECADEIRA DE PAREDE SIMPLES</v>
          </cell>
          <cell r="D1042" t="str">
            <v>M2</v>
          </cell>
          <cell r="E1042">
            <v>48.46</v>
          </cell>
          <cell r="F1042">
            <v>63</v>
          </cell>
        </row>
        <row r="1043">
          <cell r="B1043" t="str">
            <v>C1243</v>
          </cell>
          <cell r="C1043" t="str">
            <v>ENSECADEIRA DE PAREDE DUPLA</v>
          </cell>
          <cell r="D1043" t="str">
            <v>M2</v>
          </cell>
          <cell r="E1043">
            <v>120.89</v>
          </cell>
          <cell r="F1043">
            <v>157.16</v>
          </cell>
        </row>
        <row r="1044">
          <cell r="C1044" t="str">
            <v>MURO DE ARRIMO</v>
          </cell>
          <cell r="F1044">
            <v>0</v>
          </cell>
        </row>
        <row r="1045">
          <cell r="B1045" t="str">
            <v>C1808</v>
          </cell>
          <cell r="C1045" t="str">
            <v>MURO DE ARRIMO C/ BLOCOS DE CONCRETO ARTICULADO (30X15X28)cm</v>
          </cell>
          <cell r="D1045" t="str">
            <v>M2</v>
          </cell>
          <cell r="E1045">
            <v>116.26</v>
          </cell>
          <cell r="F1045">
            <v>151.14</v>
          </cell>
        </row>
        <row r="1046">
          <cell r="B1046" t="str">
            <v>C1809</v>
          </cell>
          <cell r="C1046" t="str">
            <v>MURO DE ARRIMO C/ BLOCOS DE CONCRETO ARTICULADO (60X45X15)cm C/INJEÇÃO ATÉ 2,5m</v>
          </cell>
          <cell r="D1046" t="str">
            <v>M2</v>
          </cell>
          <cell r="E1046">
            <v>184.94</v>
          </cell>
          <cell r="F1046">
            <v>240.42</v>
          </cell>
        </row>
        <row r="1047">
          <cell r="B1047" t="str">
            <v>C1810</v>
          </cell>
          <cell r="C1047" t="str">
            <v>MURO DE ARRIMO C/GABIÃO, ALTURA 2m</v>
          </cell>
          <cell r="D1047" t="str">
            <v>M</v>
          </cell>
          <cell r="E1047">
            <v>193.18</v>
          </cell>
          <cell r="F1047">
            <v>251.13</v>
          </cell>
        </row>
        <row r="1048">
          <cell r="B1048" t="str">
            <v>C1811</v>
          </cell>
          <cell r="C1048" t="str">
            <v>MURO DE ARRIMO C/GABIÃO, ALTURA 4m</v>
          </cell>
          <cell r="D1048" t="str">
            <v>M</v>
          </cell>
          <cell r="E1048">
            <v>467.91</v>
          </cell>
          <cell r="F1048">
            <v>608.28</v>
          </cell>
        </row>
        <row r="1049">
          <cell r="C1049" t="str">
            <v>GABIÕES</v>
          </cell>
          <cell r="F1049">
            <v>0</v>
          </cell>
        </row>
        <row r="1050">
          <cell r="B1050" t="str">
            <v>C2763</v>
          </cell>
          <cell r="C1050" t="str">
            <v>ENCHIMENTO DE GABIÃO COM PEDRA DE MÃO</v>
          </cell>
          <cell r="D1050" t="str">
            <v>M3</v>
          </cell>
          <cell r="E1050">
            <v>50.1</v>
          </cell>
          <cell r="F1050">
            <v>65.13</v>
          </cell>
        </row>
        <row r="1051">
          <cell r="B1051" t="str">
            <v>C1317</v>
          </cell>
          <cell r="C1051" t="str">
            <v>ESTIVAS - ESTRUTURAS SUBMERSAS C/GABIÕES-SACO ALT.= 1m</v>
          </cell>
          <cell r="D1051" t="str">
            <v>M</v>
          </cell>
          <cell r="E1051">
            <v>125.05</v>
          </cell>
          <cell r="F1051">
            <v>162.57</v>
          </cell>
        </row>
        <row r="1052">
          <cell r="B1052" t="str">
            <v>C1422</v>
          </cell>
          <cell r="C1052" t="str">
            <v>GABIÃO COLCHÃO ESP.= 30cm</v>
          </cell>
          <cell r="D1052" t="str">
            <v>M2</v>
          </cell>
          <cell r="E1052">
            <v>69.76</v>
          </cell>
          <cell r="F1052">
            <v>90.69</v>
          </cell>
        </row>
        <row r="1053">
          <cell r="B1053" t="str">
            <v>C1420</v>
          </cell>
          <cell r="C1053" t="str">
            <v>GABIÃO P/EXECUÇÃO DE OBRAS</v>
          </cell>
          <cell r="D1053" t="str">
            <v>M3</v>
          </cell>
          <cell r="E1053">
            <v>143.56</v>
          </cell>
          <cell r="F1053">
            <v>186.63</v>
          </cell>
        </row>
        <row r="1054">
          <cell r="B1054" t="str">
            <v>C2834</v>
          </cell>
          <cell r="C1054" t="str">
            <v>GABIÃO TELA GALV. REVEST. PVC TIPO CAIXA ALT.=0,50m</v>
          </cell>
          <cell r="D1054" t="str">
            <v>M3</v>
          </cell>
          <cell r="E1054">
            <v>156.06</v>
          </cell>
          <cell r="F1054">
            <v>202.88</v>
          </cell>
        </row>
        <row r="1055">
          <cell r="B1055" t="str">
            <v>C2835</v>
          </cell>
          <cell r="C1055" t="str">
            <v>GABIÃO TELA GALV. REVEST. PVC TIPO CAIXA ALT.=1,00m</v>
          </cell>
          <cell r="D1055" t="str">
            <v>M3</v>
          </cell>
          <cell r="E1055">
            <v>112.33</v>
          </cell>
          <cell r="F1055">
            <v>146.03</v>
          </cell>
        </row>
        <row r="1056">
          <cell r="B1056" t="str">
            <v>C2836</v>
          </cell>
          <cell r="C1056" t="str">
            <v>GABIÃO TELA GALV. REVEST. PVC TIPO COLCHÃO RENO ALT.=0,17m</v>
          </cell>
          <cell r="D1056" t="str">
            <v>M2</v>
          </cell>
          <cell r="E1056">
            <v>42.57</v>
          </cell>
          <cell r="F1056">
            <v>55.34</v>
          </cell>
        </row>
        <row r="1057">
          <cell r="B1057" t="str">
            <v>C2837</v>
          </cell>
          <cell r="C1057" t="str">
            <v>GABIÃO TELA GALV. REVEST. PVC TIPO COLCHÃO RENO ALT.=0,23m</v>
          </cell>
          <cell r="D1057" t="str">
            <v>M2</v>
          </cell>
          <cell r="E1057">
            <v>47.19</v>
          </cell>
          <cell r="F1057">
            <v>61.35</v>
          </cell>
        </row>
        <row r="1058">
          <cell r="B1058" t="str">
            <v>C2838</v>
          </cell>
          <cell r="C1058" t="str">
            <v>GABIÃO TELA GALV. REVEST. PVC TIPO COLCHÃO RENO ALT.=0,30m</v>
          </cell>
          <cell r="D1058" t="str">
            <v>M2</v>
          </cell>
          <cell r="E1058">
            <v>51.63</v>
          </cell>
          <cell r="F1058">
            <v>67.12</v>
          </cell>
        </row>
        <row r="1059">
          <cell r="C1059" t="str">
            <v>PAREDES E PAINÉIS</v>
          </cell>
          <cell r="F1059">
            <v>0</v>
          </cell>
        </row>
        <row r="1060">
          <cell r="C1060" t="str">
            <v>ALVENARIA DE ELEVAÇÃO</v>
          </cell>
          <cell r="F1060">
            <v>0</v>
          </cell>
        </row>
        <row r="1061">
          <cell r="B1061" t="str">
            <v>C0047</v>
          </cell>
          <cell r="C1061" t="str">
            <v>ALVENARIA DE BLOCO CERÂMICO FURADO (9x19x39)cm C/ARGAMASSA MISTA DE CAL HIDRATADA, ESP=9 cm</v>
          </cell>
          <cell r="D1061" t="str">
            <v>M2</v>
          </cell>
          <cell r="E1061">
            <v>14.41</v>
          </cell>
          <cell r="F1061">
            <v>18.73</v>
          </cell>
        </row>
        <row r="1062">
          <cell r="B1062" t="str">
            <v>C0046</v>
          </cell>
          <cell r="C1062" t="str">
            <v>ALVENARIA DE BLOCO CERÂMICO FURADO (19x19x39)cm C/ARGAMASSA MISTA DE CAL HIDRATADA ESP=19 cm</v>
          </cell>
          <cell r="D1062" t="str">
            <v>M2</v>
          </cell>
          <cell r="E1062">
            <v>29.85</v>
          </cell>
          <cell r="F1062">
            <v>38.81</v>
          </cell>
        </row>
        <row r="1063">
          <cell r="B1063" t="str">
            <v>C3612</v>
          </cell>
          <cell r="C1063" t="str">
            <v>ALVENARIA DE BLOCO DE CONCRETO TIPO STONE CINZA (14x19x49)cm C/ARGAMASSA MISTA DE CAL HIDRATADA ESP=</v>
          </cell>
          <cell r="D1063" t="str">
            <v>M2</v>
          </cell>
          <cell r="E1063">
            <v>36.77</v>
          </cell>
          <cell r="F1063">
            <v>47.8</v>
          </cell>
        </row>
        <row r="1064">
          <cell r="B1064" t="str">
            <v>C3613</v>
          </cell>
          <cell r="C1064" t="str">
            <v>ALVENARIA DE BLOCO DE CONCRETO TIPO STONE COLORIDO (14x19x49)cm C/ARGAMASSA MISTA DE CAL HIDRATADA E</v>
          </cell>
          <cell r="D1064" t="str">
            <v>M2</v>
          </cell>
          <cell r="E1064">
            <v>43.26</v>
          </cell>
          <cell r="F1064">
            <v>56.24</v>
          </cell>
        </row>
        <row r="1065">
          <cell r="B1065" t="str">
            <v>C0049</v>
          </cell>
          <cell r="C1065" t="str">
            <v>ALVENARIA DE BLOCO DE CONCRETO (6,7x19x39)cm C/ARGAMASSA MISTA DE CAL HIDRATADA ESP=6,7 c</v>
          </cell>
          <cell r="D1065" t="str">
            <v>M2</v>
          </cell>
          <cell r="E1065">
            <v>21.45</v>
          </cell>
          <cell r="F1065">
            <v>27.89</v>
          </cell>
        </row>
        <row r="1066">
          <cell r="B1066" t="str">
            <v>C3743</v>
          </cell>
          <cell r="C1066" t="str">
            <v>ALVENARIA DE BLOCO DE CONCRETO (9x19x39)cm C/ARGAMASSA MISTA DE CAL HIDRATADA ESP=9 cm</v>
          </cell>
          <cell r="D1066" t="str">
            <v>M2</v>
          </cell>
          <cell r="E1066">
            <v>21.88</v>
          </cell>
          <cell r="F1066">
            <v>28.44</v>
          </cell>
        </row>
        <row r="1067">
          <cell r="B1067" t="str">
            <v>C3744</v>
          </cell>
          <cell r="C1067" t="str">
            <v>ALVENARIA DE BLOCO DE CONCRETO (14x19x39)cm C/ARGAMASSA MISTA DE CAL HIDRATADA ESP=14 cm</v>
          </cell>
          <cell r="D1067" t="str">
            <v>M2</v>
          </cell>
          <cell r="E1067">
            <v>27.12</v>
          </cell>
          <cell r="F1067">
            <v>35.26</v>
          </cell>
        </row>
        <row r="1068">
          <cell r="B1068" t="str">
            <v>C0048</v>
          </cell>
          <cell r="C1068" t="str">
            <v>ALVENARIA DE BLOCO DE CONCRETO (19x19x39)cm C/ARGAMASSA MISTA DE CAL HIDRATADA ESP=19 cm</v>
          </cell>
          <cell r="D1068" t="str">
            <v>M2</v>
          </cell>
          <cell r="E1068">
            <v>32.73</v>
          </cell>
          <cell r="F1068">
            <v>42.55</v>
          </cell>
        </row>
        <row r="1069">
          <cell r="B1069" t="str">
            <v>C0050</v>
          </cell>
          <cell r="C1069" t="str">
            <v>ALVENARIA DE BLOCO DE VIDRO C/ARGAMASSA MISTA DE CAL HIDRATADA ESP=10 cm</v>
          </cell>
          <cell r="D1069" t="str">
            <v>M2</v>
          </cell>
          <cell r="E1069">
            <v>373.27</v>
          </cell>
          <cell r="F1069">
            <v>485.25</v>
          </cell>
        </row>
        <row r="1070">
          <cell r="B1070" t="str">
            <v>C0073</v>
          </cell>
          <cell r="C1070" t="str">
            <v>ALVENARIA DE TIJOLO CERÂMICO FURADO (9x19x19)cm C/ARGAMASSA MISTA DE CAL HIDRATADA ESP.=10cm</v>
          </cell>
          <cell r="D1070" t="str">
            <v>M2</v>
          </cell>
          <cell r="E1070">
            <v>19.54</v>
          </cell>
          <cell r="F1070">
            <v>25.4</v>
          </cell>
        </row>
        <row r="1071">
          <cell r="B1071" t="str">
            <v>C0074</v>
          </cell>
          <cell r="C1071" t="str">
            <v>ALVENARIA DE TIJOLO CERÂMICO FURADO (9x19x19)cm C/ARGAMASSA MISTA DE CAL HIDRATADA ESP=20 cm</v>
          </cell>
          <cell r="D1071" t="str">
            <v>M2</v>
          </cell>
          <cell r="E1071">
            <v>34.76</v>
          </cell>
          <cell r="F1071">
            <v>45.19</v>
          </cell>
        </row>
        <row r="1072">
          <cell r="B1072" t="str">
            <v>C3658</v>
          </cell>
          <cell r="C1072" t="str">
            <v>ALVENARIA DE TIJOLO CERÂMICO FURADO (9x19x19)cm C/ARGAMASSA MISTA DE CAL HIDRATADA, ESP=30cm</v>
          </cell>
          <cell r="D1072" t="str">
            <v>M2</v>
          </cell>
          <cell r="E1072">
            <v>50.17</v>
          </cell>
          <cell r="F1072">
            <v>65.22</v>
          </cell>
        </row>
        <row r="1073">
          <cell r="B1073" t="str">
            <v>C0075</v>
          </cell>
          <cell r="C1073" t="str">
            <v>ALVENARIA DE TIJOLO COMUM C/ARGAMASSA MISTA DE CAL HIDRATADA 1:2:8 ESP=5 cm</v>
          </cell>
          <cell r="D1073" t="str">
            <v>M2</v>
          </cell>
          <cell r="E1073">
            <v>16.86</v>
          </cell>
          <cell r="F1073">
            <v>21.92</v>
          </cell>
        </row>
        <row r="1074">
          <cell r="B1074" t="str">
            <v>C0076</v>
          </cell>
          <cell r="C1074" t="str">
            <v>ALVENARIA DE TIJOLO COMUM C/ARGAMASSA MISTA DE CAL HIDRATADA 1:2:8 ESP=10 cm</v>
          </cell>
          <cell r="D1074" t="str">
            <v>M2</v>
          </cell>
          <cell r="E1074">
            <v>32.54</v>
          </cell>
          <cell r="F1074">
            <v>42.3</v>
          </cell>
        </row>
        <row r="1075">
          <cell r="B1075" t="str">
            <v>C0077</v>
          </cell>
          <cell r="C1075" t="str">
            <v>ALVENARIA DE TIJOLO COMUM C/ARGAMASSA MISTA DE CAL HIDRATADA 1:2:8 ESP=20 cm</v>
          </cell>
          <cell r="D1075" t="str">
            <v>M2</v>
          </cell>
          <cell r="E1075">
            <v>57.43</v>
          </cell>
          <cell r="F1075">
            <v>74.66</v>
          </cell>
        </row>
        <row r="1076">
          <cell r="B1076" t="str">
            <v>C0078</v>
          </cell>
          <cell r="C1076" t="str">
            <v>ALVENARIA DE TIJOLO COMUM C/ARGAMASSA MISTA DE CAL HIDRATADA 1:2:8 ESP=30 cm</v>
          </cell>
          <cell r="D1076" t="str">
            <v>M2</v>
          </cell>
          <cell r="E1076">
            <v>79.29</v>
          </cell>
          <cell r="F1076">
            <v>103.08</v>
          </cell>
        </row>
        <row r="1077">
          <cell r="B1077" t="str">
            <v>C3614</v>
          </cell>
          <cell r="C1077" t="str">
            <v>ALVENARIA DE TIJOLO MACIÇO APARENTE (23x11x5)cm C/ARGAMASSA MISTA DE CAL HIDRATADA, ESP=11 cm</v>
          </cell>
          <cell r="D1077" t="str">
            <v>M2</v>
          </cell>
          <cell r="E1077">
            <v>46.77</v>
          </cell>
          <cell r="F1077">
            <v>60.8</v>
          </cell>
        </row>
        <row r="1078">
          <cell r="B1078" t="str">
            <v>C3615</v>
          </cell>
          <cell r="C1078" t="str">
            <v>ALVENARIA DE TIJOLO MACIÇO APARENTE (23x11x5)cm C/ARGAMASSA MISTA DE CAL HIDRATADA ESP=22 cm</v>
          </cell>
          <cell r="D1078" t="str">
            <v>M2</v>
          </cell>
          <cell r="E1078">
            <v>81.55</v>
          </cell>
          <cell r="F1078">
            <v>106.02</v>
          </cell>
        </row>
        <row r="1079">
          <cell r="B1079" t="str">
            <v>C0061</v>
          </cell>
          <cell r="C1079" t="str">
            <v>ALVENARIA DE TIJOLO REFRATÁRIO 1/2 VEZ C/ARGAMASSA 1:4+100 Kg CIMENTO</v>
          </cell>
          <cell r="D1079" t="str">
            <v>M2</v>
          </cell>
          <cell r="E1079">
            <v>46</v>
          </cell>
          <cell r="F1079">
            <v>59.8</v>
          </cell>
        </row>
        <row r="1080">
          <cell r="B1080" t="str">
            <v>C0060</v>
          </cell>
          <cell r="C1080" t="str">
            <v>ALVENARIA DE TIJOLO REFRATÁRIO 1 VEZ C/ARGAMASSA 1:4+100 Kg CIMENTO</v>
          </cell>
          <cell r="D1080" t="str">
            <v>M2</v>
          </cell>
          <cell r="E1080">
            <v>82.59</v>
          </cell>
          <cell r="F1080">
            <v>107.37</v>
          </cell>
        </row>
        <row r="1081">
          <cell r="B1081" t="str">
            <v>C3533</v>
          </cell>
          <cell r="C1081" t="str">
            <v>MUTIRÃO MISTO - ALVENARIA DE TIJOLO CERÂMICO FURADO (9X19X19)cm ARGAMASSA MISTA DE CAL HIDRATADA ESP=</v>
          </cell>
          <cell r="D1081" t="str">
            <v>M2</v>
          </cell>
          <cell r="E1081">
            <v>14.32</v>
          </cell>
          <cell r="F1081">
            <v>18.62</v>
          </cell>
        </row>
        <row r="1082">
          <cell r="B1082" t="str">
            <v>C4507</v>
          </cell>
          <cell r="C1082" t="str">
            <v>PAREDE DE BLOCO DE GESSO STAND, INCLUSIVE EMASSAMENTO - FORNECIMENTO E EXECUÇÃO</v>
          </cell>
          <cell r="D1082" t="str">
            <v>M2</v>
          </cell>
          <cell r="E1082">
            <v>37</v>
          </cell>
          <cell r="F1082">
            <v>48.1</v>
          </cell>
        </row>
        <row r="1083">
          <cell r="B1083" t="str">
            <v>C4508</v>
          </cell>
          <cell r="C1083" t="str">
            <v>PAREDE DE BLOCO DE GESSO HIDROFUGANTE, INCLUSIVE EMASSAMENTO - FORNECIMENTO E EXECUÇÃO</v>
          </cell>
          <cell r="D1083" t="str">
            <v>M2</v>
          </cell>
          <cell r="E1083">
            <v>38.9</v>
          </cell>
          <cell r="F1083">
            <v>50.57</v>
          </cell>
        </row>
        <row r="1084">
          <cell r="C1084" t="str">
            <v>ALVENARIA ESTRUTURAL</v>
          </cell>
          <cell r="F1084">
            <v>0</v>
          </cell>
        </row>
        <row r="1085">
          <cell r="B1085" t="str">
            <v>C0068</v>
          </cell>
          <cell r="C1085" t="str">
            <v>ALVENARIA ESTRUTURAL DE BLOCO DE CONCRETO (14x19x39)cm C/ARGAMASSA MISTA DE CAL HIDRATADA ESP=14 cm</v>
          </cell>
          <cell r="D1085" t="str">
            <v>M2</v>
          </cell>
          <cell r="E1085">
            <v>31.25</v>
          </cell>
          <cell r="F1085">
            <v>40.63</v>
          </cell>
        </row>
        <row r="1086">
          <cell r="B1086" t="str">
            <v>C0069</v>
          </cell>
          <cell r="C1086" t="str">
            <v>ALVENARIA ESTRUTURAL DE BLOCO DE CONCRETO (19x19x39)cm C/ARGAMASSA MISTA DE CAL HIDRATADA ESP=19 cm</v>
          </cell>
          <cell r="D1086" t="str">
            <v>M2</v>
          </cell>
          <cell r="E1086">
            <v>38.44</v>
          </cell>
          <cell r="F1086">
            <v>49.97</v>
          </cell>
        </row>
        <row r="1087">
          <cell r="B1087" t="str">
            <v>C0064</v>
          </cell>
          <cell r="C1087" t="str">
            <v>ALVENARIA ESTRUTURAL DE BLOCO CERÂMICO (9X19X39cm) ESP.=9cm</v>
          </cell>
          <cell r="D1087" t="str">
            <v>M2</v>
          </cell>
          <cell r="E1087">
            <v>14.07</v>
          </cell>
          <cell r="F1087">
            <v>18.29</v>
          </cell>
        </row>
        <row r="1088">
          <cell r="B1088" t="str">
            <v>C0062</v>
          </cell>
          <cell r="C1088" t="str">
            <v>ALVENARIA ESTRUTURAL DE BLOCO CERÂMICO (14X19X39cm) ESP.=14cm</v>
          </cell>
          <cell r="D1088" t="str">
            <v>M2</v>
          </cell>
          <cell r="E1088">
            <v>20.4</v>
          </cell>
          <cell r="F1088">
            <v>26.52</v>
          </cell>
        </row>
        <row r="1089">
          <cell r="B1089" t="str">
            <v>C4542</v>
          </cell>
          <cell r="C1089" t="str">
            <v>ALVENARIA ESTRUTURAL DE BLOCO CERÂMICO (14X19X39cm) ESP.=14cm - COM SUPERFÍCIE EXTERNA LISA PARA ACABAMENTO APARENTE</v>
          </cell>
          <cell r="D1089" t="str">
            <v>M2</v>
          </cell>
          <cell r="E1089">
            <v>24.1</v>
          </cell>
          <cell r="F1089">
            <v>31.33</v>
          </cell>
        </row>
        <row r="1090">
          <cell r="B1090" t="str">
            <v>C0063</v>
          </cell>
          <cell r="C1090" t="str">
            <v>ALVENARIA ESTRUTURAL DE BLOCO CERÂMICO (19X19X39cm) ESP.=19cm</v>
          </cell>
          <cell r="D1090" t="str">
            <v>M2</v>
          </cell>
          <cell r="E1090">
            <v>25.5</v>
          </cell>
          <cell r="F1090">
            <v>33.15</v>
          </cell>
        </row>
        <row r="1091">
          <cell r="B1091" t="str">
            <v>C0079</v>
          </cell>
          <cell r="C1091" t="str">
            <v>AMARRAÇÃO EM PAREDES, COM FERRO</v>
          </cell>
          <cell r="D1091" t="str">
            <v>UN</v>
          </cell>
          <cell r="E1091">
            <v>60.95</v>
          </cell>
          <cell r="F1091">
            <v>79.24</v>
          </cell>
        </row>
        <row r="1092">
          <cell r="B1092" t="str">
            <v>C1845</v>
          </cell>
          <cell r="C1092" t="str">
            <v>PAREDE ESTRUTURAL EM CONCRETO ARMADO ESP.=12cm</v>
          </cell>
          <cell r="D1092" t="str">
            <v>M2</v>
          </cell>
          <cell r="E1092">
            <v>98.96</v>
          </cell>
          <cell r="F1092">
            <v>128.65</v>
          </cell>
        </row>
        <row r="1093">
          <cell r="C1093" t="str">
            <v>ALVENARIA DE PEDRA</v>
          </cell>
          <cell r="F1093">
            <v>0</v>
          </cell>
        </row>
        <row r="1094">
          <cell r="B1094" t="str">
            <v>C3345</v>
          </cell>
          <cell r="C1094" t="str">
            <v>ALVENARIA DE PEDRA ARGAMASSADA (TRAÇO 1:3) C/AGREGADOS ADQUIRIDOS</v>
          </cell>
          <cell r="D1094" t="str">
            <v>M3</v>
          </cell>
          <cell r="E1094">
            <v>181.49</v>
          </cell>
          <cell r="F1094">
            <v>235.94</v>
          </cell>
        </row>
        <row r="1095">
          <cell r="B1095" t="str">
            <v>C3346</v>
          </cell>
          <cell r="C1095" t="str">
            <v>ALVENARIA DE PEDRA ARGAMASSADA (TRAÇO 1:3) C/AGREGADOS PRODUZIDOS (S/TRANSP)</v>
          </cell>
          <cell r="D1095" t="str">
            <v>M3</v>
          </cell>
          <cell r="E1095">
            <v>162.28</v>
          </cell>
          <cell r="F1095">
            <v>210.96</v>
          </cell>
        </row>
        <row r="1096">
          <cell r="B1096" t="str">
            <v>C3347</v>
          </cell>
          <cell r="C1096" t="str">
            <v>ALVENARIA DE PEDRA ARGAMASSADA (TRAÇO 1:4) C/AGREGADOS ADQUIRIDOS</v>
          </cell>
          <cell r="D1096" t="str">
            <v>M3</v>
          </cell>
          <cell r="E1096">
            <v>166.97</v>
          </cell>
          <cell r="F1096">
            <v>217.06</v>
          </cell>
        </row>
        <row r="1097">
          <cell r="B1097" t="str">
            <v>C0057</v>
          </cell>
          <cell r="C1097" t="str">
            <v>ALVENARIA DE PEDRA ARGAMASSADA (TRAÇO 1:4) C/AGREGADOS PRODUZIDOS (S/TRANSP)</v>
          </cell>
          <cell r="D1097" t="str">
            <v>M3</v>
          </cell>
          <cell r="E1097">
            <v>147.76</v>
          </cell>
          <cell r="F1097">
            <v>192.09</v>
          </cell>
        </row>
        <row r="1098">
          <cell r="B1098" t="str">
            <v>C3723</v>
          </cell>
          <cell r="C1098" t="str">
            <v>ALVENARIA DE PEDRA ARGAMASSADA (TRAÇO 1:6) C/AGREGADOS ADQUIRIDOS</v>
          </cell>
          <cell r="D1098" t="str">
            <v>M3</v>
          </cell>
          <cell r="E1098">
            <v>152.33</v>
          </cell>
          <cell r="F1098">
            <v>198.03</v>
          </cell>
        </row>
        <row r="1099">
          <cell r="B1099" t="str">
            <v>C0058</v>
          </cell>
          <cell r="C1099" t="str">
            <v>ALVENARIA DE PEDRA ARGAMASSADA (TRAÇO 1:2:8) C/ AGREGADOS ADQUIRIDOS</v>
          </cell>
          <cell r="D1099" t="str">
            <v>M3</v>
          </cell>
          <cell r="E1099">
            <v>166.85</v>
          </cell>
          <cell r="F1099">
            <v>216.91</v>
          </cell>
        </row>
        <row r="1100">
          <cell r="B1100" t="str">
            <v>C3529</v>
          </cell>
          <cell r="C1100" t="str">
            <v>MUTIRÃO MISTO - ALVENARIA DE PEDRA ARGAMASSADA (TRAÇO 1:6) C/AGREGADOS ADQUIRIDOS</v>
          </cell>
          <cell r="D1100" t="str">
            <v>M3</v>
          </cell>
          <cell r="E1100">
            <v>105.75</v>
          </cell>
          <cell r="F1100">
            <v>137.48</v>
          </cell>
        </row>
        <row r="1101">
          <cell r="C1101" t="str">
            <v>RASGO EM ALVENARIA P/ TUBULAÇÕES</v>
          </cell>
          <cell r="F1101">
            <v>0</v>
          </cell>
        </row>
        <row r="1102">
          <cell r="B1102" t="str">
            <v>C2095</v>
          </cell>
          <cell r="C1102" t="str">
            <v>RASGO EM ALVENARIA P/TUBULAÇÕES D=15 A 25mm (1/2" A 1")</v>
          </cell>
          <cell r="D1102" t="str">
            <v>M</v>
          </cell>
          <cell r="E1102">
            <v>2.12</v>
          </cell>
          <cell r="F1102">
            <v>2.76</v>
          </cell>
        </row>
        <row r="1103">
          <cell r="B1103" t="str">
            <v>C2096</v>
          </cell>
          <cell r="C1103" t="str">
            <v>RASGO EM ALVENARIA P/TUBULAÇÕES D=32 A 50mm (1 1/4" A 2")</v>
          </cell>
          <cell r="D1103" t="str">
            <v>M</v>
          </cell>
          <cell r="E1103">
            <v>3.31</v>
          </cell>
          <cell r="F1103">
            <v>4.3</v>
          </cell>
        </row>
        <row r="1104">
          <cell r="B1104" t="str">
            <v>C2097</v>
          </cell>
          <cell r="C1104" t="str">
            <v>RASGO EM ALVENARIA P/TUBULAÇÕES D=65 A 100mm (2 1/2" A 4")</v>
          </cell>
          <cell r="D1104" t="str">
            <v>M</v>
          </cell>
          <cell r="E1104">
            <v>4.79</v>
          </cell>
          <cell r="F1104">
            <v>6.23</v>
          </cell>
        </row>
        <row r="1105">
          <cell r="C1105" t="str">
            <v>DIVISÓRIAS </v>
          </cell>
          <cell r="F1105">
            <v>0</v>
          </cell>
        </row>
        <row r="1106">
          <cell r="B1106" t="str">
            <v>C4495</v>
          </cell>
          <cell r="C1106" t="str">
            <v>DIVISÓRIA DE GESSO ACARTONADO e=48mm, S/ REVESTIMENTO - FORNECIMENTO E MONTAGEM</v>
          </cell>
          <cell r="D1106" t="str">
            <v>M2</v>
          </cell>
          <cell r="E1106">
            <v>62.67</v>
          </cell>
          <cell r="F1106">
            <v>81.47</v>
          </cell>
        </row>
        <row r="1107">
          <cell r="B1107" t="str">
            <v>C4496</v>
          </cell>
          <cell r="C1107" t="str">
            <v>DIVISÓRIA DE GESSO ACARTONADO e=70mm, S/ REVESTIMENTO - FORNECIMENTO E MONTAGEM</v>
          </cell>
          <cell r="D1107" t="str">
            <v>M2</v>
          </cell>
          <cell r="E1107">
            <v>70.24</v>
          </cell>
          <cell r="F1107">
            <v>91.31</v>
          </cell>
        </row>
        <row r="1108">
          <cell r="B1108" t="str">
            <v>C1134</v>
          </cell>
          <cell r="C1108" t="str">
            <v>DIVISÓRIA DE GRANILITE C/ARGAMASSA DE CIMENTO E AREIA</v>
          </cell>
          <cell r="D1108" t="str">
            <v>M2</v>
          </cell>
          <cell r="E1108">
            <v>135.08</v>
          </cell>
          <cell r="F1108">
            <v>175.6</v>
          </cell>
        </row>
        <row r="1109">
          <cell r="B1109" t="str">
            <v>C4070</v>
          </cell>
          <cell r="C1109" t="str">
            <v>DIVISÓRIA DE GRANITO CINZA E=2cm</v>
          </cell>
          <cell r="D1109" t="str">
            <v>M2</v>
          </cell>
          <cell r="E1109">
            <v>238.48</v>
          </cell>
          <cell r="F1109">
            <v>310.02</v>
          </cell>
        </row>
        <row r="1110">
          <cell r="B1110" t="str">
            <v>C4096</v>
          </cell>
          <cell r="C1110" t="str">
            <v>DIVISÓRIA DE GRANITO CINZA E=3cm</v>
          </cell>
          <cell r="D1110" t="str">
            <v>M2</v>
          </cell>
          <cell r="E1110">
            <v>270.9</v>
          </cell>
          <cell r="F1110">
            <v>352.17</v>
          </cell>
        </row>
        <row r="1111">
          <cell r="B1111" t="str">
            <v>C1142</v>
          </cell>
          <cell r="C1111" t="str">
            <v>DIVISÓRIA PRÉ-MOLDADA EM CONCRETO ESP.=5cm</v>
          </cell>
          <cell r="D1111" t="str">
            <v>M2</v>
          </cell>
          <cell r="E1111">
            <v>75.15</v>
          </cell>
          <cell r="F1111">
            <v>97.7</v>
          </cell>
        </row>
        <row r="1112">
          <cell r="B1112" t="str">
            <v>C4486</v>
          </cell>
          <cell r="C1112" t="str">
            <v>DIVISÓRIA PAINEL CELULAR, MONTANTE/RODAPÉ SIMPLES, PERFIL EM AÇO - FORNECIMENTO E MONTAGEM</v>
          </cell>
          <cell r="D1112" t="str">
            <v>M2</v>
          </cell>
          <cell r="E1112">
            <v>49.71</v>
          </cell>
          <cell r="F1112">
            <v>64.62</v>
          </cell>
        </row>
        <row r="1113">
          <cell r="B1113" t="str">
            <v>C4488</v>
          </cell>
          <cell r="C1113" t="str">
            <v>DIVISÓRIA PAINEL CELULAR, MONTANTE/RODAPÉ SIMPLES, PERFIL EM ALUMÍNIO - FORNECIMENTO E MONTAGEM</v>
          </cell>
          <cell r="D1113" t="str">
            <v>M2</v>
          </cell>
          <cell r="E1113">
            <v>67</v>
          </cell>
          <cell r="F1113">
            <v>87.1</v>
          </cell>
        </row>
        <row r="1114">
          <cell r="B1114" t="str">
            <v>C4487</v>
          </cell>
          <cell r="C1114" t="str">
            <v>DIVISÓRIA PAINEL CELULAR, MONTANTE/RODAPÉ DUPLO, PERFIL EM AÇO - FORNECIMENTO E MONTAGEM</v>
          </cell>
          <cell r="D1114" t="str">
            <v>M2</v>
          </cell>
          <cell r="E1114">
            <v>65.92</v>
          </cell>
          <cell r="F1114">
            <v>85.7</v>
          </cell>
        </row>
        <row r="1115">
          <cell r="B1115" t="str">
            <v>C4489</v>
          </cell>
          <cell r="C1115" t="str">
            <v>DIVISÓRIA PAINEL CELULAR, MONTANTE/RODAPÉ DUPLO, PERFIL EM ALUMÍNIO - FORNECIMENTO E MONTAGEM</v>
          </cell>
          <cell r="D1115" t="str">
            <v>M2</v>
          </cell>
          <cell r="E1115">
            <v>88.61</v>
          </cell>
          <cell r="F1115">
            <v>115.19</v>
          </cell>
        </row>
        <row r="1116">
          <cell r="B1116" t="str">
            <v>C4497</v>
          </cell>
          <cell r="C1116" t="str">
            <v>DIVISÓRIA PAINEL FIBRAROC, MONTANTE/RODAPÉ SIMPLES, PERFIL EM AÇO - FORNECIMENTO E MONTAGEM</v>
          </cell>
          <cell r="D1116" t="str">
            <v>M2</v>
          </cell>
          <cell r="E1116">
            <v>97.25</v>
          </cell>
          <cell r="F1116">
            <v>126.43</v>
          </cell>
        </row>
        <row r="1117">
          <cell r="B1117" t="str">
            <v>C4498</v>
          </cell>
          <cell r="C1117" t="str">
            <v>DIVISÓRIA PAINEL FIBRAROC, MONTANTE/RODAPÉ SIMPLES, PERFIL EM ALUMÍNIO - FORNECIMENTO E MONTAGEM</v>
          </cell>
          <cell r="D1117" t="str">
            <v>M2</v>
          </cell>
          <cell r="E1117">
            <v>129.67</v>
          </cell>
          <cell r="F1117">
            <v>168.57</v>
          </cell>
        </row>
        <row r="1118">
          <cell r="B1118" t="str">
            <v>C4499</v>
          </cell>
          <cell r="C1118" t="str">
            <v>DIVISÓRIA PAINEL FIBRAROC, MONTANTE/RODAPÉ DUPLO, PERFIL EM AÇO - FORNECIMENTO E MONTAGEM</v>
          </cell>
          <cell r="D1118" t="str">
            <v>M2</v>
          </cell>
          <cell r="E1118">
            <v>116.7</v>
          </cell>
          <cell r="F1118">
            <v>151.71</v>
          </cell>
        </row>
        <row r="1119">
          <cell r="B1119" t="str">
            <v>C4500</v>
          </cell>
          <cell r="C1119" t="str">
            <v>DIVISÓRIA PAINEL FIBRAROC, MONTANTE/RODAPÉ DUPLO, PERFIL EM ALUMÍNIO - FORNECIMENTO E MONTAGEM</v>
          </cell>
          <cell r="D1119" t="str">
            <v>M2</v>
          </cell>
          <cell r="E1119">
            <v>183.7</v>
          </cell>
          <cell r="F1119">
            <v>238.81</v>
          </cell>
        </row>
        <row r="1120">
          <cell r="B1120" t="str">
            <v>C4493</v>
          </cell>
          <cell r="C1120" t="str">
            <v>DIVISÓRIA PAINEL PVC, MONTANTE/RODAPÉ SIMPLES, PERFIL EM AÇO - FORNECIMENTO E MONTAGEM</v>
          </cell>
          <cell r="D1120" t="str">
            <v>M2</v>
          </cell>
          <cell r="E1120">
            <v>88.61</v>
          </cell>
          <cell r="F1120">
            <v>115.19</v>
          </cell>
        </row>
        <row r="1121">
          <cell r="B1121" t="str">
            <v>C4494</v>
          </cell>
          <cell r="C1121" t="str">
            <v>DIVISÓRIA PAINEL PVC, MONTANTE/RODAPÉ SIMPLES, PERFIL EM ALUMÍNIO - FORNECIMENTO E MONTAGEM</v>
          </cell>
          <cell r="D1121" t="str">
            <v>M2</v>
          </cell>
          <cell r="E1121">
            <v>95.09</v>
          </cell>
          <cell r="F1121">
            <v>123.62</v>
          </cell>
        </row>
        <row r="1122">
          <cell r="B1122" t="str">
            <v>C4502</v>
          </cell>
          <cell r="C1122" t="str">
            <v>REMANEJAMENTO DE DIVISÓRIA - DESMONTAGEM E REMONTAGEM</v>
          </cell>
          <cell r="D1122" t="str">
            <v>M2</v>
          </cell>
          <cell r="E1122">
            <v>10.81</v>
          </cell>
          <cell r="F1122">
            <v>14.05</v>
          </cell>
        </row>
        <row r="1123">
          <cell r="B1123" t="str">
            <v>C4490</v>
          </cell>
          <cell r="C1123" t="str">
            <v>VÃO DE PORTA - PORTA COMPLETA C/ FECHADURA TIPO CILINDRO, P/ DIVISÓRIAS EM GERAL (SEM REQUADRO) - FORNECIMENTO E MONTAGEM</v>
          </cell>
          <cell r="D1123" t="str">
            <v>UN</v>
          </cell>
          <cell r="E1123">
            <v>170.11</v>
          </cell>
          <cell r="F1123">
            <v>221.14</v>
          </cell>
        </row>
        <row r="1124">
          <cell r="B1124" t="str">
            <v>C4491</v>
          </cell>
          <cell r="C1124" t="str">
            <v>VÃO DE PORTA - PORTA COMPLETA C/ FECHADURA TIPO CILINDRO, P/ DIVISÓRIAS EM GERAL (COM REQUADRO EM ALUMÍNIO) - FORNECIMENTO E MONTAGEM</v>
          </cell>
          <cell r="D1124" t="str">
            <v>UN</v>
          </cell>
          <cell r="E1124">
            <v>190.78</v>
          </cell>
          <cell r="F1124">
            <v>248.01</v>
          </cell>
        </row>
        <row r="1125">
          <cell r="B1125" t="str">
            <v>C4492</v>
          </cell>
          <cell r="C1125" t="str">
            <v>VIDRO TRANSPARENTE LISO 4mm, P/ DIVISÓRIAS EM GERAL FORNECIMENTO E MONTAGEM</v>
          </cell>
          <cell r="D1125" t="str">
            <v>M2</v>
          </cell>
          <cell r="E1125">
            <v>54.03</v>
          </cell>
          <cell r="F1125">
            <v>70.24</v>
          </cell>
        </row>
        <row r="1126">
          <cell r="C1126" t="str">
            <v>ELEMENTOS VAZADOS</v>
          </cell>
          <cell r="F1126">
            <v>0</v>
          </cell>
        </row>
        <row r="1127">
          <cell r="B1127" t="str">
            <v>C1177</v>
          </cell>
          <cell r="C1127" t="str">
            <v>ALVENARIA DE BLOCOS DE VIDRO (20x20x10)cm</v>
          </cell>
          <cell r="D1127" t="str">
            <v>M2</v>
          </cell>
          <cell r="E1127">
            <v>360.8</v>
          </cell>
          <cell r="F1127">
            <v>469.04</v>
          </cell>
        </row>
        <row r="1128">
          <cell r="B1128" t="str">
            <v>C1174</v>
          </cell>
          <cell r="C1128" t="str">
            <v>ALVENARIA DE ELEMENTO VAZADO CERÂMICO (20X20X10cm) C/ARG. CIMENTO E AREIA TRAÇO 1:3</v>
          </cell>
          <cell r="D1128" t="str">
            <v>M2</v>
          </cell>
          <cell r="E1128">
            <v>59.96</v>
          </cell>
          <cell r="F1128">
            <v>77.95</v>
          </cell>
        </row>
        <row r="1129">
          <cell r="B1129" t="str">
            <v>C1175</v>
          </cell>
          <cell r="C1129" t="str">
            <v>ALVENARIA DE ELEMENTO VAZADO DE CONCRETO (20X10X6cm) C/ARG. CIMENTO E AREIA TRAÇO 1:3 ANTI-CHUVA</v>
          </cell>
          <cell r="D1129" t="str">
            <v>M2</v>
          </cell>
          <cell r="E1129">
            <v>197.29</v>
          </cell>
          <cell r="F1129">
            <v>256.48</v>
          </cell>
        </row>
        <row r="1130">
          <cell r="B1130" t="str">
            <v>C1176</v>
          </cell>
          <cell r="C1130" t="str">
            <v>ALVENARIA DE ELEMENTO VAZADO DE CONCRETO (20X20X20cm) C/ARG. CIMENTO E AREIA TRAÇO 1:3</v>
          </cell>
          <cell r="D1130" t="str">
            <v>M2</v>
          </cell>
          <cell r="E1130">
            <v>99.21</v>
          </cell>
          <cell r="F1130">
            <v>128.97</v>
          </cell>
        </row>
        <row r="1131">
          <cell r="B1131" t="str">
            <v>C0051</v>
          </cell>
          <cell r="C1131" t="str">
            <v>ALVENARIA DE ELEMENTO VAZADO DE CONCRETO (32X12X6cm) C/ARG. CIMENTO E AREIA TRAÇO 1:3 TIPO PESTANA</v>
          </cell>
          <cell r="D1131" t="str">
            <v>M2</v>
          </cell>
          <cell r="E1131">
            <v>60.56</v>
          </cell>
          <cell r="F1131">
            <v>78.73</v>
          </cell>
        </row>
        <row r="1132">
          <cell r="B1132" t="str">
            <v>C0052</v>
          </cell>
          <cell r="C1132" t="str">
            <v>ALVENARIA DE ELEMENTO VAZADO DE CONCRETO (50X50X6cm) C/ARG. CIMENTO E AREIA TRAÇO 1:3 ANTI-CHUVA</v>
          </cell>
          <cell r="D1132" t="str">
            <v>M2</v>
          </cell>
          <cell r="E1132">
            <v>21.98</v>
          </cell>
          <cell r="F1132">
            <v>28.57</v>
          </cell>
        </row>
        <row r="1133">
          <cell r="B1133" t="str">
            <v>C0804</v>
          </cell>
          <cell r="C1133" t="str">
            <v>COBOGÓ ANTI-CHUVA (50x40)cm C/ARG. CIMENTO E AREIA TRAÇO 1:3</v>
          </cell>
          <cell r="D1133" t="str">
            <v>M2</v>
          </cell>
          <cell r="E1133">
            <v>31.59</v>
          </cell>
          <cell r="F1133">
            <v>41.07</v>
          </cell>
        </row>
        <row r="1134">
          <cell r="B1134" t="str">
            <v>C0805</v>
          </cell>
          <cell r="C1134" t="str">
            <v>COBOGÓ DE CIMENTO TIPO DIAMANTE</v>
          </cell>
          <cell r="D1134" t="str">
            <v>M2</v>
          </cell>
          <cell r="E1134">
            <v>52.45</v>
          </cell>
          <cell r="F1134">
            <v>68.19</v>
          </cell>
        </row>
        <row r="1135">
          <cell r="B1135" t="str">
            <v>C0806</v>
          </cell>
          <cell r="C1135" t="str">
            <v>COBOGÓ DE CIMENTO TIPO VENEZIANO (50X50X6)cm C/ARG. CIMENTO E AREIA TRAÇO 1:3</v>
          </cell>
          <cell r="D1135" t="str">
            <v>M2</v>
          </cell>
          <cell r="E1135">
            <v>24.67</v>
          </cell>
          <cell r="F1135">
            <v>32.07</v>
          </cell>
        </row>
        <row r="1136">
          <cell r="B1136" t="str">
            <v>C4525</v>
          </cell>
          <cell r="C1136" t="str">
            <v>COBOGÓ DE VIDRO (20x10x18)cm</v>
          </cell>
          <cell r="D1136" t="str">
            <v>M2</v>
          </cell>
          <cell r="E1136">
            <v>336.68</v>
          </cell>
          <cell r="F1136">
            <v>437.68</v>
          </cell>
        </row>
        <row r="1137">
          <cell r="B1137" t="str">
            <v>C3534</v>
          </cell>
          <cell r="C1137" t="str">
            <v>MUTIRÃO MISTO - COBOGÓ ANTI-CHUVA (50X40)cm</v>
          </cell>
          <cell r="D1137" t="str">
            <v>M2</v>
          </cell>
          <cell r="E1137">
            <v>25.9</v>
          </cell>
          <cell r="F1137">
            <v>33.67</v>
          </cell>
        </row>
        <row r="1138">
          <cell r="C1138" t="str">
            <v>VERGAS E CHAPIM</v>
          </cell>
          <cell r="F1138">
            <v>0</v>
          </cell>
        </row>
        <row r="1139">
          <cell r="B1139" t="str">
            <v>C3521</v>
          </cell>
          <cell r="C1139" t="str">
            <v>CHAPIM EM GRANITO VERDE MERUOCA</v>
          </cell>
          <cell r="D1139" t="str">
            <v>M2</v>
          </cell>
          <cell r="E1139">
            <v>282.78</v>
          </cell>
          <cell r="F1139">
            <v>367.61</v>
          </cell>
        </row>
        <row r="1140">
          <cell r="B1140" t="str">
            <v>C0773</v>
          </cell>
          <cell r="C1140" t="str">
            <v>CHAPIM PRÉ-MOLDADO DE CONCRETO</v>
          </cell>
          <cell r="D1140" t="str">
            <v>M2</v>
          </cell>
          <cell r="E1140">
            <v>47.76</v>
          </cell>
          <cell r="F1140">
            <v>62.09</v>
          </cell>
        </row>
        <row r="1141">
          <cell r="B1141" t="str">
            <v>C3532</v>
          </cell>
          <cell r="C1141" t="str">
            <v>MUTIRÃO MISTO - VERGA RETA DE CONCRETO ARMADO</v>
          </cell>
          <cell r="D1141" t="str">
            <v>M3</v>
          </cell>
          <cell r="E1141">
            <v>597.42</v>
          </cell>
          <cell r="F1141">
            <v>776.65</v>
          </cell>
        </row>
        <row r="1142">
          <cell r="B1142" t="str">
            <v>C2665</v>
          </cell>
          <cell r="C1142" t="str">
            <v>VERGA EM ARCO DE CONCRETO ARMADO</v>
          </cell>
          <cell r="D1142" t="str">
            <v>M</v>
          </cell>
          <cell r="E1142">
            <v>28.97</v>
          </cell>
          <cell r="F1142">
            <v>37.66</v>
          </cell>
        </row>
        <row r="1143">
          <cell r="B1143" t="str">
            <v>C2666</v>
          </cell>
          <cell r="C1143" t="str">
            <v>VERGA RETA DE CONCRETO ARMADO</v>
          </cell>
          <cell r="D1143" t="str">
            <v>M3</v>
          </cell>
          <cell r="E1143">
            <v>721.12</v>
          </cell>
          <cell r="F1143">
            <v>937.46</v>
          </cell>
        </row>
        <row r="1144">
          <cell r="C1144" t="str">
            <v>OUTROS ELEMENTOS</v>
          </cell>
          <cell r="F1144">
            <v>0</v>
          </cell>
        </row>
        <row r="1145">
          <cell r="B1145" t="str">
            <v>C0383</v>
          </cell>
          <cell r="C1145" t="str">
            <v>BATE-MACAS EM AÇO INOXIDÁVEL CONTRA IMPACTO EM PAREDE</v>
          </cell>
          <cell r="D1145" t="str">
            <v>M</v>
          </cell>
          <cell r="E1145">
            <v>189.2</v>
          </cell>
          <cell r="F1145">
            <v>245.96</v>
          </cell>
        </row>
        <row r="1146">
          <cell r="B1146" t="str">
            <v>C0384</v>
          </cell>
          <cell r="C1146" t="str">
            <v>BATE-MACAS EM MADEIRA BOLEADA</v>
          </cell>
          <cell r="D1146" t="str">
            <v>M</v>
          </cell>
          <cell r="E1146">
            <v>49.41</v>
          </cell>
          <cell r="F1146">
            <v>64.23</v>
          </cell>
        </row>
        <row r="1147">
          <cell r="B1147" t="str">
            <v>C4529</v>
          </cell>
          <cell r="C1147" t="str">
            <v>BRISES EM PVC COM ESTRUTURA EM CHAPA METÁLICA - FORNECIMENTO E MONTAGEM</v>
          </cell>
          <cell r="D1147" t="str">
            <v>M2</v>
          </cell>
          <cell r="E1147">
            <v>354.74</v>
          </cell>
          <cell r="F1147">
            <v>461.16</v>
          </cell>
        </row>
        <row r="1148">
          <cell r="B1148" t="str">
            <v>C0666</v>
          </cell>
          <cell r="C1148" t="str">
            <v>CAMA EM ALVENARIA COMPACTA, ACABAMENTO CIMENTADO E PINTADA</v>
          </cell>
          <cell r="D1148" t="str">
            <v>M2</v>
          </cell>
          <cell r="E1148">
            <v>106.4</v>
          </cell>
          <cell r="F1148">
            <v>138.32</v>
          </cell>
        </row>
        <row r="1149">
          <cell r="B1149" t="str">
            <v>C4501</v>
          </cell>
          <cell r="C1149" t="str">
            <v>FACHADA DE VIDRO TEMPERADO DE 10mm FIXADO COM SPIDER GLASS</v>
          </cell>
          <cell r="D1149" t="str">
            <v>M2</v>
          </cell>
          <cell r="E1149">
            <v>424.54</v>
          </cell>
          <cell r="F1149">
            <v>551.9</v>
          </cell>
        </row>
        <row r="1150">
          <cell r="B1150" t="str">
            <v>C4444</v>
          </cell>
          <cell r="C1150" t="str">
            <v>FACHADA METÁLICA PADRÃO PARA DELEGACIAS</v>
          </cell>
          <cell r="D1150" t="str">
            <v>M2</v>
          </cell>
          <cell r="E1150">
            <v>231.55</v>
          </cell>
          <cell r="F1150">
            <v>301.02</v>
          </cell>
        </row>
        <row r="1151">
          <cell r="B1151" t="str">
            <v>C1391</v>
          </cell>
          <cell r="C1151" t="str">
            <v>FLANELÓGRAFO EM MONTANTE DE MADEIRA</v>
          </cell>
          <cell r="D1151" t="str">
            <v>M2</v>
          </cell>
          <cell r="E1151">
            <v>129.48</v>
          </cell>
          <cell r="F1151">
            <v>168.32</v>
          </cell>
        </row>
        <row r="1152">
          <cell r="B1152" t="str">
            <v>C1791</v>
          </cell>
          <cell r="C1152" t="str">
            <v>MESA EM ALVENARIA, TAMPO CONCRETO PRÉ-MOLDADO, ACABADA</v>
          </cell>
          <cell r="D1152" t="str">
            <v>M2</v>
          </cell>
          <cell r="E1152">
            <v>119.42</v>
          </cell>
          <cell r="F1152">
            <v>155.25</v>
          </cell>
        </row>
        <row r="1153">
          <cell r="B1153" t="str">
            <v>C1836</v>
          </cell>
          <cell r="C1153" t="str">
            <v>PAINEL ESTRUTURADO AÇO INOX, ESCOVADO CHAPA 20</v>
          </cell>
          <cell r="D1153" t="str">
            <v>M2</v>
          </cell>
          <cell r="E1153">
            <v>301.96</v>
          </cell>
          <cell r="F1153">
            <v>392.55</v>
          </cell>
        </row>
        <row r="1154">
          <cell r="B1154" t="str">
            <v>C1837</v>
          </cell>
          <cell r="C1154" t="str">
            <v>PAINEL INFORMATIVO DUPLO C/PORTA DE CORRER EM VIDRO</v>
          </cell>
          <cell r="D1154" t="str">
            <v>M2</v>
          </cell>
          <cell r="E1154">
            <v>357.93</v>
          </cell>
          <cell r="F1154">
            <v>465.31</v>
          </cell>
        </row>
        <row r="1155">
          <cell r="B1155" t="str">
            <v>C1897</v>
          </cell>
          <cell r="C1155" t="str">
            <v>PEÇA DE MADEIRA BOLEADA NAS QUINAS FIXADAS EM PAREDES</v>
          </cell>
          <cell r="D1155" t="str">
            <v>M</v>
          </cell>
          <cell r="E1155">
            <v>15.18</v>
          </cell>
          <cell r="F1155">
            <v>19.73</v>
          </cell>
        </row>
        <row r="1156">
          <cell r="B1156" t="str">
            <v>C0032</v>
          </cell>
          <cell r="C1156" t="str">
            <v>PORTA EM PVC P/DIVISÓRIA (0,80X2,10)M COMPLETA - FORNECIMENTO E MONTAGEM</v>
          </cell>
          <cell r="D1156" t="str">
            <v>UN</v>
          </cell>
          <cell r="E1156">
            <v>140.48</v>
          </cell>
          <cell r="F1156">
            <v>182.62</v>
          </cell>
        </row>
        <row r="1157">
          <cell r="B1157" t="str">
            <v>C2910</v>
          </cell>
          <cell r="C1157" t="str">
            <v>PRATELEIRA DE MADEIRA DE LEI PLAINADA</v>
          </cell>
          <cell r="D1157" t="str">
            <v>M2</v>
          </cell>
          <cell r="E1157">
            <v>47.67</v>
          </cell>
          <cell r="F1157">
            <v>61.97</v>
          </cell>
        </row>
        <row r="1158">
          <cell r="B1158" t="str">
            <v>C2023</v>
          </cell>
          <cell r="C1158" t="str">
            <v>PRATELEIRA DE MÁRMORE NATURAL POLIDA DE 1 FACE</v>
          </cell>
          <cell r="D1158" t="str">
            <v>M2</v>
          </cell>
          <cell r="E1158">
            <v>122.92</v>
          </cell>
          <cell r="F1158">
            <v>159.8</v>
          </cell>
        </row>
        <row r="1159">
          <cell r="B1159" t="str">
            <v>C2024</v>
          </cell>
          <cell r="C1159" t="str">
            <v>PRATELEIRA DE MÁRMORE NATURAL POLIDA DE 2 FACES</v>
          </cell>
          <cell r="D1159" t="str">
            <v>M2</v>
          </cell>
          <cell r="E1159">
            <v>135.67</v>
          </cell>
          <cell r="F1159">
            <v>176.37</v>
          </cell>
        </row>
        <row r="1160">
          <cell r="B1160" t="str">
            <v>C2021</v>
          </cell>
          <cell r="C1160" t="str">
            <v>PRATELEIRA DE MARMORITE NATURAL POLIDA DE 1 FACE</v>
          </cell>
          <cell r="D1160" t="str">
            <v>M2</v>
          </cell>
          <cell r="E1160">
            <v>62.19</v>
          </cell>
          <cell r="F1160">
            <v>80.85</v>
          </cell>
        </row>
        <row r="1161">
          <cell r="B1161" t="str">
            <v>C2022</v>
          </cell>
          <cell r="C1161" t="str">
            <v>PRATELEIRA DE MARMORITE NATURAL POLIDA DE 2 FACES</v>
          </cell>
          <cell r="D1161" t="str">
            <v>M2</v>
          </cell>
          <cell r="E1161">
            <v>94.61</v>
          </cell>
          <cell r="F1161">
            <v>122.99</v>
          </cell>
        </row>
        <row r="1162">
          <cell r="B1162" t="str">
            <v>C3674</v>
          </cell>
          <cell r="C1162" t="str">
            <v>SUPORTE EM BARRA CHATA DE FERRO ENGASTADO NA PAREDE P/BANCADAS E/OU PRATELEIRAS</v>
          </cell>
          <cell r="D1162" t="str">
            <v>UN</v>
          </cell>
          <cell r="E1162">
            <v>5.32</v>
          </cell>
          <cell r="F1162">
            <v>6.92</v>
          </cell>
        </row>
        <row r="1163">
          <cell r="C1163" t="str">
            <v>ESQUADRIAS E FERRAGENS</v>
          </cell>
          <cell r="F1163">
            <v>0</v>
          </cell>
        </row>
        <row r="1164">
          <cell r="C1164" t="str">
            <v>ESQUADRIAS DE MADEIRA</v>
          </cell>
          <cell r="F1164">
            <v>0</v>
          </cell>
        </row>
        <row r="1165">
          <cell r="B1165" t="str">
            <v>C0363</v>
          </cell>
          <cell r="C1165" t="str">
            <v>BANDEIROLA EM MADEIRA</v>
          </cell>
          <cell r="D1165" t="str">
            <v>M2</v>
          </cell>
          <cell r="E1165">
            <v>79.51</v>
          </cell>
          <cell r="F1165">
            <v>103.36</v>
          </cell>
        </row>
        <row r="1166">
          <cell r="B1166" t="str">
            <v>C1284</v>
          </cell>
          <cell r="C1166" t="str">
            <v>ESQUADRIAS DE MADEIRA E VIDRO</v>
          </cell>
          <cell r="D1166" t="str">
            <v>M2</v>
          </cell>
          <cell r="E1166">
            <v>158.88</v>
          </cell>
          <cell r="F1166">
            <v>206.54</v>
          </cell>
        </row>
        <row r="1167">
          <cell r="B1167" t="str">
            <v>C3544</v>
          </cell>
          <cell r="C1167" t="str">
            <v>JANELA TIPO FICHA (1.40X1.10)m - MADEIRA MISTA - COMPLETA - PADRÃO POPULAR</v>
          </cell>
          <cell r="D1167" t="str">
            <v>UN</v>
          </cell>
          <cell r="E1167">
            <v>119.17</v>
          </cell>
          <cell r="F1167">
            <v>154.92</v>
          </cell>
        </row>
        <row r="1168">
          <cell r="B1168" t="str">
            <v>C1519</v>
          </cell>
          <cell r="C1168" t="str">
            <v>JANELA VENEZIANA MÓVEL (S/ACESSÓRIOS)</v>
          </cell>
          <cell r="D1168" t="str">
            <v>M2</v>
          </cell>
          <cell r="E1168">
            <v>143.44</v>
          </cell>
          <cell r="F1168">
            <v>186.47</v>
          </cell>
        </row>
        <row r="1169">
          <cell r="B1169" t="str">
            <v>C3543</v>
          </cell>
          <cell r="C1169" t="str">
            <v>MUTIRÃO MISTO - JANELA TIPO FICHA (1.40X1.10)m - MADEIRA MISTA - COMPLETA</v>
          </cell>
          <cell r="D1169" t="str">
            <v>UN</v>
          </cell>
          <cell r="E1169">
            <v>91.99</v>
          </cell>
          <cell r="F1169">
            <v>119.59</v>
          </cell>
        </row>
        <row r="1170">
          <cell r="B1170" t="str">
            <v>C3541</v>
          </cell>
          <cell r="C1170" t="str">
            <v>MUTIRÃO MISTO - PORTA TIPO FICHA (0.60X2.10)m - MADEIRA MISTA - COMPLETA</v>
          </cell>
          <cell r="D1170" t="str">
            <v>UN</v>
          </cell>
          <cell r="E1170">
            <v>116.66</v>
          </cell>
          <cell r="F1170">
            <v>151.66</v>
          </cell>
        </row>
        <row r="1171">
          <cell r="B1171" t="str">
            <v>C3537</v>
          </cell>
          <cell r="C1171" t="str">
            <v>MUTIRÃO MISTO - PORTA TIPO FICHA (0.80X2.10)m - ROLADA MADEIRA MISTA - COMPLETA C/FECHADURA</v>
          </cell>
          <cell r="D1171" t="str">
            <v>UN</v>
          </cell>
          <cell r="E1171">
            <v>145.83</v>
          </cell>
          <cell r="F1171">
            <v>189.58</v>
          </cell>
        </row>
        <row r="1172">
          <cell r="B1172" t="str">
            <v>C3539</v>
          </cell>
          <cell r="C1172" t="str">
            <v>MUTIRÃO MISTO - PORTA TIPO FICHA (0.80X2.10)m - ROLADA MADEIRA MISTA - COMPLETA S/FECHADURA</v>
          </cell>
          <cell r="D1172" t="str">
            <v>UN</v>
          </cell>
          <cell r="E1172">
            <v>120.98</v>
          </cell>
          <cell r="F1172">
            <v>157.27</v>
          </cell>
        </row>
        <row r="1173">
          <cell r="B1173" t="str">
            <v>C1959</v>
          </cell>
          <cell r="C1173" t="str">
            <v>PORTA COMPENSADO P/ARMÁRIO EMBUTIDO C/BATENTE DE (7X1.5)cm</v>
          </cell>
          <cell r="D1173" t="str">
            <v>M2</v>
          </cell>
          <cell r="E1173">
            <v>62.28</v>
          </cell>
          <cell r="F1173">
            <v>80.96</v>
          </cell>
        </row>
        <row r="1174">
          <cell r="B1174" t="str">
            <v>C1960</v>
          </cell>
          <cell r="C1174" t="str">
            <v>PORTA COMPENSADO P/ARMÁRIO SOB PIA</v>
          </cell>
          <cell r="D1174" t="str">
            <v>M2</v>
          </cell>
          <cell r="E1174">
            <v>64.48</v>
          </cell>
          <cell r="F1174">
            <v>83.82</v>
          </cell>
        </row>
        <row r="1175">
          <cell r="B1175" t="str">
            <v>C1962</v>
          </cell>
          <cell r="C1175" t="str">
            <v>PORTA COMPLETA, BLINDOR/CHUMBO (0,60X2.1O)m (S/ACESSÓRIOS)</v>
          </cell>
          <cell r="D1175" t="str">
            <v>UN</v>
          </cell>
          <cell r="E1175">
            <v>855.91</v>
          </cell>
          <cell r="F1175">
            <v>1112.68</v>
          </cell>
        </row>
        <row r="1176">
          <cell r="B1176" t="str">
            <v>C1963</v>
          </cell>
          <cell r="C1176" t="str">
            <v>PORTA COMPLETA, BLINDOR/CHUMBO (0,80X2,10)m (S/ACESSÓRIOS)</v>
          </cell>
          <cell r="D1176" t="str">
            <v>UN</v>
          </cell>
          <cell r="E1176">
            <v>975.87</v>
          </cell>
          <cell r="F1176">
            <v>1268.63</v>
          </cell>
        </row>
        <row r="1177">
          <cell r="B1177" t="str">
            <v>C1961</v>
          </cell>
          <cell r="C1177" t="str">
            <v>PORTA COMPLETA, BLINDOR/CHUMBO (1,20X2,10)m (S/ACESSÓRIOS)</v>
          </cell>
          <cell r="D1177" t="str">
            <v>UN</v>
          </cell>
          <cell r="E1177">
            <v>1250.3</v>
          </cell>
          <cell r="F1177">
            <v>1625.39</v>
          </cell>
        </row>
        <row r="1178">
          <cell r="B1178" t="str">
            <v>C1977</v>
          </cell>
          <cell r="C1178" t="str">
            <v>PORTA EXTERNA DE CEDRO LISA COMPLETA UMA FOLHA (0.80X 2.10)m</v>
          </cell>
          <cell r="D1178" t="str">
            <v>UN</v>
          </cell>
          <cell r="E1178">
            <v>327.73</v>
          </cell>
          <cell r="F1178">
            <v>426.05</v>
          </cell>
        </row>
        <row r="1179">
          <cell r="B1179" t="str">
            <v>C1978</v>
          </cell>
          <cell r="C1179" t="str">
            <v>PORTA EXTERNA DE CEDRO LISA COMPLETA UMA FOLHA (0.90X2.10)m</v>
          </cell>
          <cell r="D1179" t="str">
            <v>UN</v>
          </cell>
          <cell r="E1179">
            <v>367.07</v>
          </cell>
          <cell r="F1179">
            <v>477.19</v>
          </cell>
        </row>
        <row r="1180">
          <cell r="B1180" t="str">
            <v>C1979</v>
          </cell>
          <cell r="C1180" t="str">
            <v>PORTA EXTERNA DE CEDRO LISA COMPLETA UMA FOLHA (1.00X2.10)m</v>
          </cell>
          <cell r="D1180" t="str">
            <v>UN</v>
          </cell>
          <cell r="E1180">
            <v>395.78</v>
          </cell>
          <cell r="F1180">
            <v>514.51</v>
          </cell>
        </row>
        <row r="1181">
          <cell r="B1181" t="str">
            <v>C1985</v>
          </cell>
          <cell r="C1181" t="str">
            <v>PORTA INTERNA DE CEDRO LISA COMPLETA UMA FOLHA (0.60X 2.10)m</v>
          </cell>
          <cell r="D1181" t="str">
            <v>UN</v>
          </cell>
          <cell r="E1181">
            <v>302.71</v>
          </cell>
          <cell r="F1181">
            <v>393.52</v>
          </cell>
        </row>
        <row r="1182">
          <cell r="B1182" t="str">
            <v>C1986</v>
          </cell>
          <cell r="C1182" t="str">
            <v>PORTA INTERNA DE CEDRO LISA COMPLETA UMA FOLHA (0.70X 2.10)m</v>
          </cell>
          <cell r="D1182" t="str">
            <v>UN</v>
          </cell>
          <cell r="E1182">
            <v>315.47</v>
          </cell>
          <cell r="F1182">
            <v>410.11</v>
          </cell>
        </row>
        <row r="1183">
          <cell r="B1183" t="str">
            <v>C1987</v>
          </cell>
          <cell r="C1183" t="str">
            <v>PORTA INTERNA DE CEDRO LISA COMPLETA UMA FOLHA (0.80X 2.10)m</v>
          </cell>
          <cell r="D1183" t="str">
            <v>UN</v>
          </cell>
          <cell r="E1183">
            <v>331.42</v>
          </cell>
          <cell r="F1183">
            <v>430.85</v>
          </cell>
        </row>
        <row r="1184">
          <cell r="B1184" t="str">
            <v>C1988</v>
          </cell>
          <cell r="C1184" t="str">
            <v>PORTA INTERNA DE CEDRO LISA COMPLETA UMA FOLHA (0.90X 2.10)m</v>
          </cell>
          <cell r="D1184" t="str">
            <v>UN</v>
          </cell>
          <cell r="E1184">
            <v>370.76</v>
          </cell>
          <cell r="F1184">
            <v>481.99</v>
          </cell>
        </row>
        <row r="1185">
          <cell r="B1185" t="str">
            <v>C1989</v>
          </cell>
          <cell r="C1185" t="str">
            <v>PORTA INTERNA DE CEDRO LISA COMPLETA UMA FOLHA (1.00X 2.10)m</v>
          </cell>
          <cell r="D1185" t="str">
            <v>UN</v>
          </cell>
          <cell r="E1185">
            <v>399.47</v>
          </cell>
          <cell r="F1185">
            <v>519.31</v>
          </cell>
        </row>
        <row r="1186">
          <cell r="B1186" t="str">
            <v>C1974</v>
          </cell>
          <cell r="C1186" t="str">
            <v>PORTA EXTERNA DE CEDRO LISA COMPLETA DUAS FOLHAS (1.60X2.10)m</v>
          </cell>
          <cell r="D1186" t="str">
            <v>UN</v>
          </cell>
          <cell r="E1186">
            <v>552.75</v>
          </cell>
          <cell r="F1186">
            <v>718.58</v>
          </cell>
        </row>
        <row r="1187">
          <cell r="B1187" t="str">
            <v>C1975</v>
          </cell>
          <cell r="C1187" t="str">
            <v>PORTA EXTERNA DE CEDRO LISA COMPLETA DUAS FOLHAS (1.80X2.10)m</v>
          </cell>
          <cell r="D1187" t="str">
            <v>UN</v>
          </cell>
          <cell r="E1187">
            <v>631.43</v>
          </cell>
          <cell r="F1187">
            <v>820.86</v>
          </cell>
        </row>
        <row r="1188">
          <cell r="B1188" t="str">
            <v>C1976</v>
          </cell>
          <cell r="C1188" t="str">
            <v>PORTA EXTERNA DE CEDRO LISA COMPLETA DUAS FOLHAS (2.00X2.10)m</v>
          </cell>
          <cell r="D1188" t="str">
            <v>UN</v>
          </cell>
          <cell r="E1188">
            <v>688.85</v>
          </cell>
          <cell r="F1188">
            <v>895.51</v>
          </cell>
        </row>
        <row r="1189">
          <cell r="B1189" t="str">
            <v>C1980</v>
          </cell>
          <cell r="C1189" t="str">
            <v>PORTA INTERNA DE CEDRO LISA COMPLETA DUAS FOLHAS (1.20X 2.10)m</v>
          </cell>
          <cell r="D1189" t="str">
            <v>UN</v>
          </cell>
          <cell r="E1189">
            <v>501.03</v>
          </cell>
          <cell r="F1189">
            <v>651.34</v>
          </cell>
        </row>
        <row r="1190">
          <cell r="B1190" t="str">
            <v>C1981</v>
          </cell>
          <cell r="C1190" t="str">
            <v>PORTA INTERNA DE CEDRO LISA COMPLETA DUAS FOLHAS (1.40X 2.10)m</v>
          </cell>
          <cell r="D1190" t="str">
            <v>UN</v>
          </cell>
          <cell r="E1190">
            <v>526.55</v>
          </cell>
          <cell r="F1190">
            <v>684.52</v>
          </cell>
        </row>
        <row r="1191">
          <cell r="B1191" t="str">
            <v>C1982</v>
          </cell>
          <cell r="C1191" t="str">
            <v>PORTA INTERNA DE CEDRO LISA COMPLETA DUAS FOLHAS (1.60X 2.10)m</v>
          </cell>
          <cell r="D1191" t="str">
            <v>UN</v>
          </cell>
          <cell r="E1191">
            <v>558.45</v>
          </cell>
          <cell r="F1191">
            <v>725.99</v>
          </cell>
        </row>
        <row r="1192">
          <cell r="B1192" t="str">
            <v>C1983</v>
          </cell>
          <cell r="C1192" t="str">
            <v>PORTA INTERNA DE CEDRO LISA COMPLETA DUAS FOLHAS (1.80X 2.10)m</v>
          </cell>
          <cell r="D1192" t="str">
            <v>UN</v>
          </cell>
          <cell r="E1192">
            <v>637.13</v>
          </cell>
          <cell r="F1192">
            <v>828.27</v>
          </cell>
        </row>
        <row r="1193">
          <cell r="B1193" t="str">
            <v>C1984</v>
          </cell>
          <cell r="C1193" t="str">
            <v>PORTA INTERNA DE CEDRO LISA COMPLETA DUAS FOLHAS (2.00X 2.10)m</v>
          </cell>
          <cell r="D1193" t="str">
            <v>UN</v>
          </cell>
          <cell r="E1193">
            <v>694.55</v>
          </cell>
          <cell r="F1193">
            <v>902.92</v>
          </cell>
        </row>
        <row r="1194">
          <cell r="B1194" t="str">
            <v>C1992</v>
          </cell>
          <cell r="C1194" t="str">
            <v>PORTA TIPO EUCATEX (S/ACESSÓRIOS)</v>
          </cell>
          <cell r="D1194" t="str">
            <v>UN</v>
          </cell>
          <cell r="E1194">
            <v>129.35</v>
          </cell>
          <cell r="F1194">
            <v>168.16</v>
          </cell>
        </row>
        <row r="1195">
          <cell r="B1195" t="str">
            <v>C3405</v>
          </cell>
          <cell r="C1195" t="str">
            <v>PORTA TIPO FICHA EXTERNA-PADRÃO FUNASA (0,55X1,90m)</v>
          </cell>
          <cell r="D1195" t="str">
            <v>UN</v>
          </cell>
          <cell r="E1195">
            <v>149.72</v>
          </cell>
          <cell r="F1195">
            <v>194.64</v>
          </cell>
        </row>
        <row r="1196">
          <cell r="B1196" t="str">
            <v>C3542</v>
          </cell>
          <cell r="C1196" t="str">
            <v>PORTA TIPO FICHA (0.60X2.10)m - MADEIRA MISTA - COMPLETA - PADRÃO POPULAR</v>
          </cell>
          <cell r="D1196" t="str">
            <v>UN</v>
          </cell>
          <cell r="E1196">
            <v>143.85</v>
          </cell>
          <cell r="F1196">
            <v>187.01</v>
          </cell>
        </row>
        <row r="1197">
          <cell r="B1197" t="str">
            <v>C3538</v>
          </cell>
          <cell r="C1197" t="str">
            <v>PORTA TIPO FICHA (0.80X2.10)m - ROLADA MADEIRA MISTA - COMPLETA C/FECHADURA - PADRÃO POPULAR</v>
          </cell>
          <cell r="D1197" t="str">
            <v>UN</v>
          </cell>
          <cell r="E1197">
            <v>173.18</v>
          </cell>
          <cell r="F1197">
            <v>225.13</v>
          </cell>
        </row>
        <row r="1198">
          <cell r="B1198" t="str">
            <v>C3540</v>
          </cell>
          <cell r="C1198" t="str">
            <v>PORTA TIPO FICHA (0.80X2.10)m - ROLADA MADEIRA MISTA - COMPLETA S/FECHADURA - PADRÃO POPULAR</v>
          </cell>
          <cell r="D1198" t="str">
            <v>UN</v>
          </cell>
          <cell r="E1198">
            <v>148.16</v>
          </cell>
          <cell r="F1198">
            <v>192.61</v>
          </cell>
        </row>
        <row r="1199">
          <cell r="B1199" t="str">
            <v>C1993</v>
          </cell>
          <cell r="C1199" t="str">
            <v>PORTA TIPO FICHA EMBUTIDA (S/ACESSÓRIOS)</v>
          </cell>
          <cell r="D1199" t="str">
            <v>M2</v>
          </cell>
          <cell r="E1199">
            <v>148.31</v>
          </cell>
          <cell r="F1199">
            <v>192.8</v>
          </cell>
        </row>
        <row r="1200">
          <cell r="B1200" t="str">
            <v>C1994</v>
          </cell>
          <cell r="C1200" t="str">
            <v>PORTA TIPO PARANÁ (S/ACESSÓRIOS)</v>
          </cell>
          <cell r="D1200" t="str">
            <v>M2</v>
          </cell>
          <cell r="E1200">
            <v>40.78</v>
          </cell>
          <cell r="F1200">
            <v>53.01</v>
          </cell>
        </row>
        <row r="1201">
          <cell r="B1201" t="str">
            <v>C4423</v>
          </cell>
          <cell r="C1201" t="str">
            <v>PORTA TIPO PARANÁ (0,60 x 2,10 m), C/ FERRAGENS</v>
          </cell>
          <cell r="D1201" t="str">
            <v>UN</v>
          </cell>
          <cell r="E1201">
            <v>104.04</v>
          </cell>
          <cell r="F1201">
            <v>135.25</v>
          </cell>
        </row>
        <row r="1202">
          <cell r="B1202" t="str">
            <v>C4424</v>
          </cell>
          <cell r="C1202" t="str">
            <v>PORTA TIPO PARANÁ (0,60 x 2,10 m), COMPLETA</v>
          </cell>
          <cell r="D1202" t="str">
            <v>UN</v>
          </cell>
          <cell r="E1202">
            <v>312.48</v>
          </cell>
          <cell r="F1202">
            <v>406.22</v>
          </cell>
        </row>
        <row r="1203">
          <cell r="B1203" t="str">
            <v>C4425</v>
          </cell>
          <cell r="C1203" t="str">
            <v>PORTA TIPO PARANÁ (0,70 x 2,10 m), C/ FERRAGENS</v>
          </cell>
          <cell r="D1203" t="str">
            <v>UN</v>
          </cell>
          <cell r="E1203">
            <v>104.84</v>
          </cell>
          <cell r="F1203">
            <v>136.29</v>
          </cell>
        </row>
        <row r="1204">
          <cell r="B1204" t="str">
            <v>C4426</v>
          </cell>
          <cell r="C1204" t="str">
            <v>PORTA TIPO PARANÁ (0,70 x 2,10 m), COMPLETA</v>
          </cell>
          <cell r="D1204" t="str">
            <v>UN</v>
          </cell>
          <cell r="E1204">
            <v>313.28</v>
          </cell>
          <cell r="F1204">
            <v>407.26</v>
          </cell>
        </row>
        <row r="1205">
          <cell r="B1205" t="str">
            <v>C4427</v>
          </cell>
          <cell r="C1205" t="str">
            <v>PORTA TIPO PARANÁ (0,80 x 2,10 m), C/ FERRAGENS</v>
          </cell>
          <cell r="D1205" t="str">
            <v>UN</v>
          </cell>
          <cell r="E1205">
            <v>111.99</v>
          </cell>
          <cell r="F1205">
            <v>145.59</v>
          </cell>
        </row>
        <row r="1206">
          <cell r="B1206" t="str">
            <v>C4428</v>
          </cell>
          <cell r="C1206" t="str">
            <v>PORTA TIPO PARANÁ (0,80 x 2,10 m), COMPLETA</v>
          </cell>
          <cell r="D1206" t="str">
            <v>UN</v>
          </cell>
          <cell r="E1206">
            <v>320.43</v>
          </cell>
          <cell r="F1206">
            <v>416.56</v>
          </cell>
        </row>
        <row r="1207">
          <cell r="B1207" t="str">
            <v>C4396</v>
          </cell>
          <cell r="C1207" t="str">
            <v>PORTA TIPO VENEZIANA 0,60x1.80 (FORNECIMENTO E MONTAGEM)</v>
          </cell>
          <cell r="D1207" t="str">
            <v>UN</v>
          </cell>
          <cell r="E1207">
            <v>533.19</v>
          </cell>
          <cell r="F1207">
            <v>693.15</v>
          </cell>
        </row>
        <row r="1208">
          <cell r="B1208" t="str">
            <v>C1998</v>
          </cell>
          <cell r="C1208" t="str">
            <v>PORTADA EM MADEIRA TRELIÇADA COMPLETA, INCLUSIVE FERRAGENS</v>
          </cell>
          <cell r="D1208" t="str">
            <v>M2</v>
          </cell>
          <cell r="E1208">
            <v>195.17</v>
          </cell>
          <cell r="F1208">
            <v>253.72</v>
          </cell>
        </row>
        <row r="1209">
          <cell r="C1209" t="str">
            <v>ESQUADRIAS METÁLICAS</v>
          </cell>
          <cell r="F1209">
            <v>0</v>
          </cell>
        </row>
        <row r="1210">
          <cell r="B1210" t="str">
            <v>C0807</v>
          </cell>
          <cell r="C1210" t="str">
            <v>COFRE-TRANCA PARA GRADES DE FERRO SEGURANÇA MÁXIMA</v>
          </cell>
          <cell r="D1210" t="str">
            <v>UN</v>
          </cell>
          <cell r="E1210">
            <v>2384.88</v>
          </cell>
          <cell r="F1210">
            <v>3100.34</v>
          </cell>
        </row>
        <row r="1211">
          <cell r="B1211" t="str">
            <v>C4560</v>
          </cell>
          <cell r="C1211" t="str">
            <v>GRADE DE ALUMÍNIO DE PROTEÇÃO</v>
          </cell>
          <cell r="D1211" t="str">
            <v>M2</v>
          </cell>
          <cell r="E1211">
            <v>122.19</v>
          </cell>
          <cell r="F1211">
            <v>158.85</v>
          </cell>
        </row>
        <row r="1212">
          <cell r="B1212" t="str">
            <v>C1426</v>
          </cell>
          <cell r="C1212" t="str">
            <v>GRADE DE FERRO DE PROTEÇÃO</v>
          </cell>
          <cell r="D1212" t="str">
            <v>M2</v>
          </cell>
          <cell r="E1212">
            <v>113.56</v>
          </cell>
          <cell r="F1212">
            <v>147.63</v>
          </cell>
        </row>
        <row r="1213">
          <cell r="B1213" t="str">
            <v>C3681</v>
          </cell>
          <cell r="C1213" t="str">
            <v>GRADE DE FERRO TUBULAR C/MOLDURA EM BARRA CHATA DE FERRO</v>
          </cell>
          <cell r="D1213" t="str">
            <v>M2</v>
          </cell>
          <cell r="E1213">
            <v>209.82</v>
          </cell>
          <cell r="F1213">
            <v>272.77</v>
          </cell>
        </row>
        <row r="1214">
          <cell r="B1214" t="str">
            <v>C3248</v>
          </cell>
          <cell r="C1214" t="str">
            <v>GRADE DE FERRO P/CELAS EM SEGURANÇA MÁXIMA</v>
          </cell>
          <cell r="D1214" t="str">
            <v>M2</v>
          </cell>
          <cell r="E1214">
            <v>158.25</v>
          </cell>
          <cell r="F1214">
            <v>205.73</v>
          </cell>
        </row>
        <row r="1215">
          <cell r="B1215" t="str">
            <v>C1437</v>
          </cell>
          <cell r="C1215" t="str">
            <v>GRELHA DE FERRO P/CANALETAS</v>
          </cell>
          <cell r="D1215" t="str">
            <v>M2</v>
          </cell>
          <cell r="E1215">
            <v>133.45</v>
          </cell>
          <cell r="F1215">
            <v>173.49</v>
          </cell>
        </row>
        <row r="1216">
          <cell r="B1216" t="str">
            <v>C1516</v>
          </cell>
          <cell r="C1216" t="str">
            <v>JANELA DE ALUMÍNIO, TIPO VENEZIANA</v>
          </cell>
          <cell r="D1216" t="str">
            <v>M2</v>
          </cell>
          <cell r="E1216">
            <v>300.47</v>
          </cell>
          <cell r="F1216">
            <v>390.61</v>
          </cell>
        </row>
        <row r="1217">
          <cell r="B1217" t="str">
            <v>C1517</v>
          </cell>
          <cell r="C1217" t="str">
            <v>JANELA DE FERRO TIPO CAIXILHO BASCULANTE OU FIXO</v>
          </cell>
          <cell r="D1217" t="str">
            <v>M2</v>
          </cell>
          <cell r="E1217">
            <v>189.28</v>
          </cell>
          <cell r="F1217">
            <v>246.06</v>
          </cell>
        </row>
        <row r="1218">
          <cell r="B1218" t="str">
            <v>C1518</v>
          </cell>
          <cell r="C1218" t="str">
            <v>JANELA DE FERRO TIPO CAIXILHO DE CORRER OU MAXIMAR</v>
          </cell>
          <cell r="D1218" t="str">
            <v>M2</v>
          </cell>
          <cell r="E1218">
            <v>205.01</v>
          </cell>
          <cell r="F1218">
            <v>266.51</v>
          </cell>
        </row>
        <row r="1219">
          <cell r="B1219" t="str">
            <v>C4515</v>
          </cell>
          <cell r="C1219" t="str">
            <v>JANELA EM ALUMÍNIO ANODIZADO NATURAL/FOSCO, DE CORRER, COM BANDEIROLA E/OU PEITORIL, SEM VIDRO - FORNECIMENTO E MONTAGEM</v>
          </cell>
          <cell r="D1219" t="str">
            <v>M2</v>
          </cell>
          <cell r="E1219">
            <v>221.52</v>
          </cell>
          <cell r="F1219">
            <v>287.98</v>
          </cell>
        </row>
        <row r="1220">
          <cell r="B1220" t="str">
            <v>C4513</v>
          </cell>
          <cell r="C1220" t="str">
            <v>JANELA EM ALUMÍNIO ANODIZADO NATURAL/FOSCO, DE CORRER, SEM BANDEIROLA E/OU PEITORIL, SEM VIDRO - FORNECIMENTO E MONTAGEM</v>
          </cell>
          <cell r="D1220" t="str">
            <v>M2</v>
          </cell>
          <cell r="E1220">
            <v>191.84</v>
          </cell>
          <cell r="F1220">
            <v>249.39</v>
          </cell>
        </row>
        <row r="1221">
          <cell r="B1221" t="str">
            <v>C4519</v>
          </cell>
          <cell r="C1221" t="str">
            <v>JANELA EM ALUMÍNIO ANODIZADO PRETO, DE CORRER, SEM BANDEIROLA E/OU PEITORIL, SEM VIDRO - FORNECIMENTO E MONTAGEM</v>
          </cell>
          <cell r="D1221" t="str">
            <v>M2</v>
          </cell>
          <cell r="E1221">
            <v>210.92</v>
          </cell>
          <cell r="F1221">
            <v>274.2</v>
          </cell>
        </row>
        <row r="1222">
          <cell r="B1222" t="str">
            <v>C4521</v>
          </cell>
          <cell r="C1222" t="str">
            <v>JANELA EM ALUMÍNIO ANODIZADO PRETO, DE CORRER, COM BANDEIROLA E/OU PEITORIL, SEM VIDRO - FORNECIMENTO E MONTAGEM</v>
          </cell>
          <cell r="D1222" t="str">
            <v>M2</v>
          </cell>
          <cell r="E1222">
            <v>243.78</v>
          </cell>
          <cell r="F1222">
            <v>316.91</v>
          </cell>
        </row>
        <row r="1223">
          <cell r="B1223" t="str">
            <v>C1958</v>
          </cell>
          <cell r="C1223" t="str">
            <v>PORTA DE FERRO COMPACTA EM CHAPA, INCLUS. BATENTES E FERRAGENS</v>
          </cell>
          <cell r="D1223" t="str">
            <v>M2</v>
          </cell>
          <cell r="E1223">
            <v>153.76</v>
          </cell>
          <cell r="F1223">
            <v>199.89</v>
          </cell>
        </row>
        <row r="1224">
          <cell r="B1224" t="str">
            <v>C1966</v>
          </cell>
          <cell r="C1224" t="str">
            <v>PORTA CORTA-FOGO UMA FOLHA (0,80X2,10)m OU (0,90x2,10)m</v>
          </cell>
          <cell r="D1224" t="str">
            <v>UN</v>
          </cell>
          <cell r="E1224">
            <v>362.03</v>
          </cell>
          <cell r="F1224">
            <v>470.64</v>
          </cell>
        </row>
        <row r="1225">
          <cell r="B1225" t="str">
            <v>C1964</v>
          </cell>
          <cell r="C1225" t="str">
            <v>PORTA CORTA-FOGO DUAS FOLHAS LARG.=1,20 A 2,20m E ALT.=2,10 A 2,40 m</v>
          </cell>
          <cell r="D1225" t="str">
            <v>UN</v>
          </cell>
          <cell r="E1225">
            <v>1062.28</v>
          </cell>
          <cell r="F1225">
            <v>1380.96</v>
          </cell>
        </row>
        <row r="1226">
          <cell r="B1226" t="str">
            <v>C1965</v>
          </cell>
          <cell r="C1226" t="str">
            <v>PORTA CORTA-FOGO INDUSTRIAL DE CORRER</v>
          </cell>
          <cell r="D1226" t="str">
            <v>M2</v>
          </cell>
          <cell r="E1226">
            <v>1028.03</v>
          </cell>
          <cell r="F1226">
            <v>1336.44</v>
          </cell>
        </row>
        <row r="1227">
          <cell r="B1227" t="str">
            <v>C1969</v>
          </cell>
          <cell r="C1227" t="str">
            <v>PORTA DE AÇO EM CHAPA ONDULADA OU GRADES DE ENROLAR</v>
          </cell>
          <cell r="D1227" t="str">
            <v>M2</v>
          </cell>
          <cell r="E1227">
            <v>144.78</v>
          </cell>
          <cell r="F1227">
            <v>188.21</v>
          </cell>
        </row>
        <row r="1228">
          <cell r="B1228" t="str">
            <v>C1967</v>
          </cell>
          <cell r="C1228" t="str">
            <v>PORTA DE ALUMÍNIO ANODIZADO COMPACTA</v>
          </cell>
          <cell r="D1228" t="str">
            <v>M2</v>
          </cell>
          <cell r="E1228">
            <v>272.35</v>
          </cell>
          <cell r="F1228">
            <v>354.06</v>
          </cell>
        </row>
        <row r="1229">
          <cell r="B1229" t="str">
            <v>C1968</v>
          </cell>
          <cell r="C1229" t="str">
            <v>PORTA DE ALUMÍNIO C/VIDRO CRISTAL TEMPERADO</v>
          </cell>
          <cell r="D1229" t="str">
            <v>M2</v>
          </cell>
          <cell r="E1229">
            <v>197.27</v>
          </cell>
          <cell r="F1229">
            <v>256.45</v>
          </cell>
        </row>
        <row r="1230">
          <cell r="B1230" t="str">
            <v>C1973</v>
          </cell>
          <cell r="C1230" t="str">
            <v>PORTA DE ALUMÍNIO E ACRÍLICO</v>
          </cell>
          <cell r="D1230" t="str">
            <v>M2</v>
          </cell>
          <cell r="E1230">
            <v>240.09</v>
          </cell>
          <cell r="F1230">
            <v>312.12</v>
          </cell>
        </row>
        <row r="1231">
          <cell r="B1231" t="str">
            <v>C1970</v>
          </cell>
          <cell r="C1231" t="str">
            <v>PORTA DE FERRO EM CHAPA</v>
          </cell>
          <cell r="D1231" t="str">
            <v>M2</v>
          </cell>
          <cell r="E1231">
            <v>107.57</v>
          </cell>
          <cell r="F1231">
            <v>139.84</v>
          </cell>
        </row>
        <row r="1232">
          <cell r="B1232" t="str">
            <v>C4518</v>
          </cell>
          <cell r="C1232" t="str">
            <v>PORTA EM ALUMÍNIO ANODIZADO NATURAL/FOSCO, DE ABRIR, COM BANDEIROLA E/OU PEITORIL, SEM VIDRO - FORNECIMENTO E MONTAGEM</v>
          </cell>
          <cell r="D1232" t="str">
            <v>M2</v>
          </cell>
          <cell r="E1232">
            <v>269.21</v>
          </cell>
          <cell r="F1232">
            <v>349.97</v>
          </cell>
        </row>
        <row r="1233">
          <cell r="B1233" t="str">
            <v>C4517</v>
          </cell>
          <cell r="C1233" t="str">
            <v>PORTA EM ALUMÍNIO ANODIZADO NATURAL/FOSCO, DE ABRIR, SEM BANDEIROLA E/OU PEITORIL, SEM VIDRO - FORNECIMENTO E MONTAGEM</v>
          </cell>
          <cell r="D1233" t="str">
            <v>M2</v>
          </cell>
          <cell r="E1233">
            <v>252.26</v>
          </cell>
          <cell r="F1233">
            <v>327.94</v>
          </cell>
        </row>
        <row r="1234">
          <cell r="B1234" t="str">
            <v>C4516</v>
          </cell>
          <cell r="C1234" t="str">
            <v>PORTA EM ALUMÍNIO ANODIZADO NATURAL/FOSCO, DE CORRER, COM BANDEIROLA E/OU PEITORIL, SEM VIDRO - FORNECIMENTO E MONTAGEM</v>
          </cell>
          <cell r="D1234" t="str">
            <v>M2</v>
          </cell>
          <cell r="E1234">
            <v>236.36</v>
          </cell>
          <cell r="F1234">
            <v>307.27</v>
          </cell>
        </row>
        <row r="1235">
          <cell r="B1235" t="str">
            <v>C4514</v>
          </cell>
          <cell r="C1235" t="str">
            <v>PORTA EM ALUMÍNIO ANODIZADO NATURAL/FOSCO, DE CORRER, SEM BANDEIROLA E/OU PEITORIL, SEM VIDRO - FORNECIMENTO E MONTAGEM</v>
          </cell>
          <cell r="D1235" t="str">
            <v>M2</v>
          </cell>
          <cell r="E1235">
            <v>204.56</v>
          </cell>
          <cell r="F1235">
            <v>265.93</v>
          </cell>
        </row>
        <row r="1236">
          <cell r="B1236" t="str">
            <v>C4524</v>
          </cell>
          <cell r="C1236" t="str">
            <v>PORTA EM ALUMÍNIO ANODIZADO PRETO, DE ABRIR, COM BANDEIROLA E/OU PEITORIL, SEM VIDRO - FORNECIMENTO E MONTAGEM</v>
          </cell>
          <cell r="D1236" t="str">
            <v>M2</v>
          </cell>
          <cell r="E1236">
            <v>295.71</v>
          </cell>
          <cell r="F1236">
            <v>384.42</v>
          </cell>
        </row>
        <row r="1237">
          <cell r="B1237" t="str">
            <v>C4523</v>
          </cell>
          <cell r="C1237" t="str">
            <v>PORTA EM ALUMÍNIO ANODIZADO PRETO, DE ABRIR, SEM BANDEIROLA E/OU PEITORIL, SEM VIDRO - FORNECIMENTO E MONTAGEM</v>
          </cell>
          <cell r="D1237" t="str">
            <v>M2</v>
          </cell>
          <cell r="E1237">
            <v>276.63</v>
          </cell>
          <cell r="F1237">
            <v>359.62</v>
          </cell>
        </row>
        <row r="1238">
          <cell r="B1238" t="str">
            <v>C4522</v>
          </cell>
          <cell r="C1238" t="str">
            <v>PORTA EM ALUMÍNIO ANODIZADO PRETO, DE CORRER, COM BANDEIROLA E/OU PEITORIL, SEM VIDRO - FORNECIMENTO E MONTAGEM</v>
          </cell>
          <cell r="D1238" t="str">
            <v>M2</v>
          </cell>
          <cell r="E1238">
            <v>259.68</v>
          </cell>
          <cell r="F1238">
            <v>337.58</v>
          </cell>
        </row>
        <row r="1239">
          <cell r="B1239" t="str">
            <v>C4520</v>
          </cell>
          <cell r="C1239" t="str">
            <v>PORTA EM ALUMÍNIO ANODIZADO PRETO, DE CORRER, SEM BANDEIROLA E/OU PEITORIL, SEM VIDRO - FORNECIMENTO E MONTAGEM</v>
          </cell>
          <cell r="D1239" t="str">
            <v>M2</v>
          </cell>
          <cell r="E1239">
            <v>224.7</v>
          </cell>
          <cell r="F1239">
            <v>292.11</v>
          </cell>
        </row>
        <row r="1240">
          <cell r="B1240" t="str">
            <v>C3737</v>
          </cell>
          <cell r="C1240" t="str">
            <v>PORTA FRIGORÍFICA TERMO-ISOLANTE DE ACIONAMENTO MANUAL C/AQUECIMENTO. 2100X1000X150MM -( FORNECIMENTO</v>
          </cell>
          <cell r="D1240" t="str">
            <v>UN</v>
          </cell>
          <cell r="E1240">
            <v>2364.89</v>
          </cell>
          <cell r="F1240">
            <v>3074.36</v>
          </cell>
        </row>
        <row r="1241">
          <cell r="B1241" t="str">
            <v>C1991</v>
          </cell>
          <cell r="C1241" t="str">
            <v>PORTA SASAZAKI-VENEZIANA, INCLUSIVE BATENTES E FERRAGENS</v>
          </cell>
          <cell r="D1241" t="str">
            <v>M2</v>
          </cell>
          <cell r="E1241">
            <v>150.78</v>
          </cell>
          <cell r="F1241">
            <v>196.01</v>
          </cell>
        </row>
        <row r="1242">
          <cell r="B1242" t="str">
            <v>C3733</v>
          </cell>
          <cell r="C1242" t="str">
            <v>PORTÃO DE ALUMÍNIO ANODIZADO NATURAL, FECHAMENTO TOTAL C/ LAMBRI BOLA E CORREDIÇO (FORNECIMENTO E MONTAGEM)</v>
          </cell>
          <cell r="D1242" t="str">
            <v>M2</v>
          </cell>
          <cell r="E1242">
            <v>328.57</v>
          </cell>
          <cell r="F1242">
            <v>427.14</v>
          </cell>
        </row>
        <row r="1243">
          <cell r="B1243" t="str">
            <v>C4397</v>
          </cell>
          <cell r="C1243" t="str">
            <v>PORTÃO DE ALUMÍNIO EM TUBOS DE 20 mm (FORNECIMENTO E MONTAGEM)</v>
          </cell>
          <cell r="D1243" t="str">
            <v>M2</v>
          </cell>
          <cell r="E1243">
            <v>319.56</v>
          </cell>
          <cell r="F1243">
            <v>415.43</v>
          </cell>
        </row>
        <row r="1244">
          <cell r="B1244" t="str">
            <v>C1999</v>
          </cell>
          <cell r="C1244" t="str">
            <v>PORTÃO DE FERRO EM BARRA CHATA TIPO TIJOLINHO</v>
          </cell>
          <cell r="D1244" t="str">
            <v>M2</v>
          </cell>
          <cell r="E1244">
            <v>130.1</v>
          </cell>
          <cell r="F1244">
            <v>169.13</v>
          </cell>
        </row>
        <row r="1245">
          <cell r="B1245" t="str">
            <v>C3659</v>
          </cell>
          <cell r="C1245" t="str">
            <v>PORTÃO DE METALON E BARRA CHATA DE FERRO C/FECHADURA E DOBRADIÇA, INCLUS. PINTURA ESMALTE SINTÉTICO</v>
          </cell>
          <cell r="D1245" t="str">
            <v>M2</v>
          </cell>
          <cell r="E1245">
            <v>256.93</v>
          </cell>
          <cell r="F1245">
            <v>334.01</v>
          </cell>
        </row>
        <row r="1246">
          <cell r="B1246" t="str">
            <v>C2903</v>
          </cell>
          <cell r="C1246" t="str">
            <v>PORTÃO DE TUBO DE AÇO GALVANIZADO DE 2" (1X2)m, INCL. PILARES DE SUSTENTAÇÃO</v>
          </cell>
          <cell r="D1246" t="str">
            <v>UN</v>
          </cell>
          <cell r="E1246">
            <v>569.8</v>
          </cell>
          <cell r="F1246">
            <v>740.74</v>
          </cell>
        </row>
        <row r="1247">
          <cell r="B1247" t="str">
            <v>C2904</v>
          </cell>
          <cell r="C1247" t="str">
            <v>PORTÃO DE TUBO DE AÇO GALVANIZADO DE 2" (4X2)m, INCL.. PILARES DE SUSTENTAÇÃO</v>
          </cell>
          <cell r="D1247" t="str">
            <v>UN</v>
          </cell>
          <cell r="E1247">
            <v>1822.34</v>
          </cell>
          <cell r="F1247">
            <v>2369.04</v>
          </cell>
        </row>
        <row r="1248">
          <cell r="B1248" t="str">
            <v>C3729</v>
          </cell>
          <cell r="C1248" t="str">
            <v>REMANEJAMENTO DE ESQUADRIAS DE ALUMÍNIO</v>
          </cell>
          <cell r="D1248" t="str">
            <v>M2</v>
          </cell>
          <cell r="E1248">
            <v>24.89</v>
          </cell>
          <cell r="F1248">
            <v>32.36</v>
          </cell>
        </row>
        <row r="1249">
          <cell r="B1249" t="str">
            <v>C2423</v>
          </cell>
          <cell r="C1249" t="str">
            <v>TELA METÁLICA AÇO GALVANIZADO, MALHA (13 X 13)MM2</v>
          </cell>
          <cell r="D1249" t="str">
            <v>M2</v>
          </cell>
          <cell r="E1249">
            <v>39.82</v>
          </cell>
          <cell r="F1249">
            <v>51.77</v>
          </cell>
        </row>
        <row r="1250">
          <cell r="B1250" t="str">
            <v>C3249</v>
          </cell>
          <cell r="C1250" t="str">
            <v>TRANCA EM FERRO PARA CELAS PRISIONAIS</v>
          </cell>
          <cell r="D1250" t="str">
            <v>UN</v>
          </cell>
          <cell r="E1250">
            <v>131.6</v>
          </cell>
          <cell r="F1250">
            <v>171.08</v>
          </cell>
        </row>
        <row r="1251">
          <cell r="B1251" t="str">
            <v>C4400</v>
          </cell>
          <cell r="C1251" t="str">
            <v>TELA DE AÇO ELETROSOLDADA COM FIOS DE 3,4mm C/ 15 cm (INSTALADO)</v>
          </cell>
          <cell r="D1251" t="str">
            <v>KG</v>
          </cell>
          <cell r="E1251">
            <v>4.1</v>
          </cell>
          <cell r="F1251">
            <v>5.33</v>
          </cell>
        </row>
        <row r="1252">
          <cell r="B1252" t="str">
            <v>C4401</v>
          </cell>
          <cell r="C1252" t="str">
            <v>TELA DE AÇO ELETROSOLDADA COM FIOS DE 5,0mm C/ 15 cm (INSTALADO)</v>
          </cell>
          <cell r="D1252" t="str">
            <v>KG</v>
          </cell>
          <cell r="E1252">
            <v>3.87</v>
          </cell>
          <cell r="F1252">
            <v>5.03</v>
          </cell>
        </row>
        <row r="1253">
          <cell r="C1253" t="str">
            <v>MOBILIÁRIO</v>
          </cell>
          <cell r="F1253">
            <v>0</v>
          </cell>
        </row>
        <row r="1254">
          <cell r="B1254" t="str">
            <v>C0221</v>
          </cell>
          <cell r="C1254" t="str">
            <v>ARMÁRIO ALTO EM DIVISÓRIA (ABERTO)</v>
          </cell>
          <cell r="D1254" t="str">
            <v>M2</v>
          </cell>
          <cell r="E1254">
            <v>336.57</v>
          </cell>
          <cell r="F1254">
            <v>437.54</v>
          </cell>
        </row>
        <row r="1255">
          <cell r="B1255" t="str">
            <v>C0222</v>
          </cell>
          <cell r="C1255" t="str">
            <v>ARMÁRIO BAIXO EM DIVISÓRIA (FECHADO)</v>
          </cell>
          <cell r="D1255" t="str">
            <v>M2</v>
          </cell>
          <cell r="E1255">
            <v>487.17</v>
          </cell>
          <cell r="F1255">
            <v>633.32</v>
          </cell>
        </row>
        <row r="1256">
          <cell r="B1256" t="str">
            <v>C0223</v>
          </cell>
          <cell r="C1256" t="str">
            <v>ARMÁRIO DE AÇO P/ UTENSÍLIOS (1.90X0.90X0.50)m</v>
          </cell>
          <cell r="D1256" t="str">
            <v>UN</v>
          </cell>
          <cell r="E1256">
            <v>378.21</v>
          </cell>
          <cell r="F1256">
            <v>491.67</v>
          </cell>
        </row>
        <row r="1257">
          <cell r="B1257" t="str">
            <v>C0224</v>
          </cell>
          <cell r="C1257" t="str">
            <v>ARMÁRIO DE AÇO TIPO ESCANINHO - MODELO 3 PORTAS</v>
          </cell>
          <cell r="D1257" t="str">
            <v>UN</v>
          </cell>
          <cell r="E1257">
            <v>183.7</v>
          </cell>
          <cell r="F1257">
            <v>238.81</v>
          </cell>
        </row>
        <row r="1258">
          <cell r="B1258" t="str">
            <v>C0226</v>
          </cell>
          <cell r="C1258" t="str">
            <v>ARMÁRIO EM BRUMASA REVESTIDO COM FÓRMICA</v>
          </cell>
          <cell r="D1258" t="str">
            <v>M2</v>
          </cell>
          <cell r="E1258">
            <v>124.48</v>
          </cell>
          <cell r="F1258">
            <v>161.82</v>
          </cell>
        </row>
        <row r="1259">
          <cell r="B1259" t="str">
            <v>C0227</v>
          </cell>
          <cell r="C1259" t="str">
            <v>ARMÁRIO SOBREPOR EM MADEIRA C/ CAPEADO EM CEREJEIRA</v>
          </cell>
          <cell r="D1259" t="str">
            <v>M2</v>
          </cell>
          <cell r="E1259">
            <v>326.26</v>
          </cell>
          <cell r="F1259">
            <v>424.14</v>
          </cell>
        </row>
        <row r="1260">
          <cell r="B1260" t="str">
            <v>C0228</v>
          </cell>
          <cell r="C1260" t="str">
            <v>ARMÁRIO SOBREPOR EM MADEIRA SUCUPIRA</v>
          </cell>
          <cell r="D1260" t="str">
            <v>M2</v>
          </cell>
          <cell r="E1260">
            <v>278.42</v>
          </cell>
          <cell r="F1260">
            <v>361.95</v>
          </cell>
        </row>
        <row r="1261">
          <cell r="B1261" t="str">
            <v>C0353</v>
          </cell>
          <cell r="C1261" t="str">
            <v>BALCÃO EM BRUMASA REVESTIDO EM FÓRMICA</v>
          </cell>
          <cell r="D1261" t="str">
            <v>M2</v>
          </cell>
          <cell r="E1261">
            <v>239.07</v>
          </cell>
          <cell r="F1261">
            <v>310.79</v>
          </cell>
        </row>
        <row r="1262">
          <cell r="B1262" t="str">
            <v>C1450</v>
          </cell>
          <cell r="C1262" t="str">
            <v>GUARDA-ROUPA EM MADEIRA SUCUPIRA</v>
          </cell>
          <cell r="D1262" t="str">
            <v>M2</v>
          </cell>
          <cell r="E1262">
            <v>224.33</v>
          </cell>
          <cell r="F1262">
            <v>291.63</v>
          </cell>
        </row>
        <row r="1263">
          <cell r="B1263" t="str">
            <v>C4168</v>
          </cell>
          <cell r="C1263" t="str">
            <v>POLTRONA C/ BASE DE ASSENTO REBATÍVEL, ACABAMENTO METÁLICO EM PINTURA EPOXI PRETO FOSCO, REVESTIMENT</v>
          </cell>
          <cell r="D1263" t="str">
            <v>UN</v>
          </cell>
          <cell r="E1263">
            <v>1077.36</v>
          </cell>
          <cell r="F1263">
            <v>1400.57</v>
          </cell>
        </row>
        <row r="1264">
          <cell r="B1264" t="str">
            <v>C2134</v>
          </cell>
          <cell r="C1264" t="str">
            <v>RECIPIENTE PRÉ-MOLDADO C/PORTA EM CHAPA DE AÇO, P/GUARDAR TELEVISÃO</v>
          </cell>
          <cell r="D1264" t="str">
            <v>UN</v>
          </cell>
          <cell r="E1264">
            <v>124.5</v>
          </cell>
          <cell r="F1264">
            <v>161.85</v>
          </cell>
        </row>
        <row r="1265">
          <cell r="B1265" t="str">
            <v>C2295</v>
          </cell>
          <cell r="C1265" t="str">
            <v>SUPORTE METÁLICO PARA TELEVISÃO</v>
          </cell>
          <cell r="D1265" t="str">
            <v>UN</v>
          </cell>
          <cell r="E1265">
            <v>104.08</v>
          </cell>
          <cell r="F1265">
            <v>135.3</v>
          </cell>
        </row>
        <row r="1266">
          <cell r="C1266" t="str">
            <v>OUTROS ELEMENTOS</v>
          </cell>
          <cell r="F1266">
            <v>0</v>
          </cell>
        </row>
        <row r="1267">
          <cell r="B1267" t="str">
            <v>C0042</v>
          </cell>
          <cell r="C1267" t="str">
            <v>ALIZAR (GUARNIÇÃO) DE MADEIRA</v>
          </cell>
          <cell r="D1267" t="str">
            <v>M</v>
          </cell>
          <cell r="E1267">
            <v>3.4</v>
          </cell>
          <cell r="F1267">
            <v>4.42</v>
          </cell>
        </row>
        <row r="1268">
          <cell r="B1268" t="str">
            <v>C4422</v>
          </cell>
          <cell r="C1268" t="str">
            <v>ALIZAR DE MADEIRA L= 5 cm (1 FACE)</v>
          </cell>
          <cell r="D1268" t="str">
            <v>CJ</v>
          </cell>
          <cell r="E1268">
            <v>15.46</v>
          </cell>
          <cell r="F1268">
            <v>20.1</v>
          </cell>
        </row>
        <row r="1269">
          <cell r="B1269" t="str">
            <v>C3437</v>
          </cell>
          <cell r="C1269" t="str">
            <v>ARMADOR DE EMBUTIR</v>
          </cell>
          <cell r="D1269" t="str">
            <v>UN</v>
          </cell>
          <cell r="E1269">
            <v>20.67</v>
          </cell>
          <cell r="F1269">
            <v>26.87</v>
          </cell>
        </row>
        <row r="1270">
          <cell r="B1270" t="str">
            <v>C3438</v>
          </cell>
          <cell r="C1270" t="str">
            <v>ARMADOR TIPO RABO DE ANDORINHA</v>
          </cell>
          <cell r="D1270" t="str">
            <v>UN</v>
          </cell>
          <cell r="E1270">
            <v>11.64</v>
          </cell>
          <cell r="F1270">
            <v>15.13</v>
          </cell>
        </row>
        <row r="1271">
          <cell r="B1271" t="str">
            <v>C3651</v>
          </cell>
          <cell r="C1271" t="str">
            <v>BATE-MACAS EM AÇO INOXIDÁVEL CONTRA IMPACTO EM PORTA DE MADEIRA</v>
          </cell>
          <cell r="D1271" t="str">
            <v>M2</v>
          </cell>
          <cell r="E1271">
            <v>273.24</v>
          </cell>
          <cell r="F1271">
            <v>355.21</v>
          </cell>
        </row>
        <row r="1272">
          <cell r="B1272" t="str">
            <v>C0585</v>
          </cell>
          <cell r="C1272" t="str">
            <v>CADEADO GRANDE</v>
          </cell>
          <cell r="D1272" t="str">
            <v>UN</v>
          </cell>
          <cell r="E1272">
            <v>21.61</v>
          </cell>
          <cell r="F1272">
            <v>28.09</v>
          </cell>
        </row>
        <row r="1273">
          <cell r="B1273" t="str">
            <v>C0586</v>
          </cell>
          <cell r="C1273" t="str">
            <v>CADEADO MÉDIO</v>
          </cell>
          <cell r="D1273" t="str">
            <v>UN</v>
          </cell>
          <cell r="E1273">
            <v>11.45</v>
          </cell>
          <cell r="F1273">
            <v>14.89</v>
          </cell>
        </row>
        <row r="1274">
          <cell r="B1274" t="str">
            <v>C0587</v>
          </cell>
          <cell r="C1274" t="str">
            <v>CADEADO PEQUENO</v>
          </cell>
          <cell r="D1274" t="str">
            <v>UN</v>
          </cell>
          <cell r="E1274">
            <v>6.92</v>
          </cell>
          <cell r="F1274">
            <v>9</v>
          </cell>
        </row>
        <row r="1275">
          <cell r="B1275" t="str">
            <v>C0699</v>
          </cell>
          <cell r="C1275" t="str">
            <v>CAPEADO DE CEREJEIRA C/APLICAÇÃO</v>
          </cell>
          <cell r="D1275" t="str">
            <v>M2</v>
          </cell>
          <cell r="E1275">
            <v>20.85</v>
          </cell>
          <cell r="F1275">
            <v>27.11</v>
          </cell>
        </row>
        <row r="1276">
          <cell r="B1276" t="str">
            <v>C0700</v>
          </cell>
          <cell r="C1276" t="str">
            <v>CAPEADO DE MOGNO C/ APLICAÇÃO</v>
          </cell>
          <cell r="D1276" t="str">
            <v>M2</v>
          </cell>
          <cell r="E1276">
            <v>25.5</v>
          </cell>
          <cell r="F1276">
            <v>33.15</v>
          </cell>
        </row>
        <row r="1277">
          <cell r="B1277" t="str">
            <v>C0701</v>
          </cell>
          <cell r="C1277" t="str">
            <v>CAPEADO DE PAU-MARFIM C/ APLICAÇÃO</v>
          </cell>
          <cell r="D1277" t="str">
            <v>M2</v>
          </cell>
          <cell r="E1277">
            <v>23.19</v>
          </cell>
          <cell r="F1277">
            <v>30.15</v>
          </cell>
        </row>
        <row r="1278">
          <cell r="B1278" t="str">
            <v>C0922</v>
          </cell>
          <cell r="C1278" t="str">
            <v>CORRIMÃO EM ALUMÍNIO ANODIZADO</v>
          </cell>
          <cell r="D1278" t="str">
            <v>M</v>
          </cell>
          <cell r="E1278">
            <v>42</v>
          </cell>
          <cell r="F1278">
            <v>54.6</v>
          </cell>
        </row>
        <row r="1279">
          <cell r="B1279" t="str">
            <v>C0923</v>
          </cell>
          <cell r="C1279" t="str">
            <v>CORRIMÃO EM MADEIRA MACIÇA ( PINTADA )</v>
          </cell>
          <cell r="D1279" t="str">
            <v>M</v>
          </cell>
          <cell r="E1279">
            <v>33.78</v>
          </cell>
          <cell r="F1279">
            <v>43.91</v>
          </cell>
        </row>
        <row r="1280">
          <cell r="B1280" t="str">
            <v>C0924</v>
          </cell>
          <cell r="C1280" t="str">
            <v>CORRIMÃO EM TUBO DE AÇO INOX</v>
          </cell>
          <cell r="D1280" t="str">
            <v>M</v>
          </cell>
          <cell r="E1280">
            <v>176.24</v>
          </cell>
          <cell r="F1280">
            <v>229.11</v>
          </cell>
        </row>
        <row r="1281">
          <cell r="B1281" t="str">
            <v>C1144</v>
          </cell>
          <cell r="C1281" t="str">
            <v>DOBRADIÇA CROMADA 3" X 2 1/2"</v>
          </cell>
          <cell r="D1281" t="str">
            <v>UN</v>
          </cell>
          <cell r="E1281">
            <v>8.56</v>
          </cell>
          <cell r="F1281">
            <v>11.13</v>
          </cell>
        </row>
        <row r="1282">
          <cell r="B1282" t="str">
            <v>C1143</v>
          </cell>
          <cell r="C1282" t="str">
            <v>DOBRADIÇA CROMADA 3 1/2" X 3"</v>
          </cell>
          <cell r="D1282" t="str">
            <v>UN</v>
          </cell>
          <cell r="E1282">
            <v>8.56</v>
          </cell>
          <cell r="F1282">
            <v>11.13</v>
          </cell>
        </row>
        <row r="1283">
          <cell r="B1283" t="str">
            <v>C1145</v>
          </cell>
          <cell r="C1283" t="str">
            <v>DOBRADIÇA CROMADA TIPO PALMELA</v>
          </cell>
          <cell r="D1283" t="str">
            <v>UN</v>
          </cell>
          <cell r="E1283">
            <v>9.1</v>
          </cell>
          <cell r="F1283">
            <v>11.83</v>
          </cell>
        </row>
        <row r="1284">
          <cell r="B1284" t="str">
            <v>C1146</v>
          </cell>
          <cell r="C1284" t="str">
            <v>DOBRADIÇA CROMADA TIPO VAI - VEM</v>
          </cell>
          <cell r="D1284" t="str">
            <v>UN</v>
          </cell>
          <cell r="E1284">
            <v>30.72</v>
          </cell>
          <cell r="F1284">
            <v>39.94</v>
          </cell>
        </row>
        <row r="1285">
          <cell r="B1285" t="str">
            <v>C4552</v>
          </cell>
          <cell r="C1285" t="str">
            <v>DOBRADIÇA PARA FIXAÇÃO EM GRANITO</v>
          </cell>
          <cell r="D1285" t="str">
            <v>UN</v>
          </cell>
          <cell r="E1285">
            <v>53.43</v>
          </cell>
          <cell r="F1285">
            <v>69.46</v>
          </cell>
        </row>
        <row r="1286">
          <cell r="B1286" t="str">
            <v>C1360</v>
          </cell>
          <cell r="C1286" t="str">
            <v>FECHADURA COMPLETA PARA PORTA EXTERNA</v>
          </cell>
          <cell r="D1286" t="str">
            <v>UN</v>
          </cell>
          <cell r="E1286">
            <v>52.37</v>
          </cell>
          <cell r="F1286">
            <v>68.08</v>
          </cell>
        </row>
        <row r="1287">
          <cell r="B1287" t="str">
            <v>C1361</v>
          </cell>
          <cell r="C1287" t="str">
            <v>FECHADURA COMPLETA PARA PORTA INTERNA</v>
          </cell>
          <cell r="D1287" t="str">
            <v>UN</v>
          </cell>
          <cell r="E1287">
            <v>45.78</v>
          </cell>
          <cell r="F1287">
            <v>59.51</v>
          </cell>
        </row>
        <row r="1288">
          <cell r="B1288" t="str">
            <v>C1362</v>
          </cell>
          <cell r="C1288" t="str">
            <v>FECHADURA DE TARJETA (LIVRE-OCUPADA)</v>
          </cell>
          <cell r="D1288" t="str">
            <v>UN</v>
          </cell>
          <cell r="E1288">
            <v>39.98</v>
          </cell>
          <cell r="F1288">
            <v>51.97</v>
          </cell>
        </row>
        <row r="1289">
          <cell r="B1289" t="str">
            <v>C4553</v>
          </cell>
          <cell r="C1289" t="str">
            <v>FECHADURA DE TARJETA (LIVRE-OCUPADA) PARA FIXAÇÃO EM GRANITO</v>
          </cell>
          <cell r="D1289" t="str">
            <v>UN</v>
          </cell>
          <cell r="E1289">
            <v>37.16</v>
          </cell>
          <cell r="F1289">
            <v>48.31</v>
          </cell>
        </row>
        <row r="1290">
          <cell r="B1290" t="str">
            <v>C1364</v>
          </cell>
          <cell r="C1290" t="str">
            <v>FERROLHO DE SOBREPOR OU EMBUTIR GRANDE</v>
          </cell>
          <cell r="D1290" t="str">
            <v>UN</v>
          </cell>
          <cell r="E1290">
            <v>14.19</v>
          </cell>
          <cell r="F1290">
            <v>18.45</v>
          </cell>
        </row>
        <row r="1291">
          <cell r="B1291" t="str">
            <v>C1365</v>
          </cell>
          <cell r="C1291" t="str">
            <v>FERROLHO DE SOBREPOR OU EMBUTIR MÉDIO</v>
          </cell>
          <cell r="D1291" t="str">
            <v>UN</v>
          </cell>
          <cell r="E1291">
            <v>11.71</v>
          </cell>
          <cell r="F1291">
            <v>15.22</v>
          </cell>
        </row>
        <row r="1292">
          <cell r="B1292" t="str">
            <v>C1366</v>
          </cell>
          <cell r="C1292" t="str">
            <v>FERROLHO DE SOBREPOR OU EMBUTIR PEQUENO</v>
          </cell>
          <cell r="D1292" t="str">
            <v>UN</v>
          </cell>
          <cell r="E1292">
            <v>7.22</v>
          </cell>
          <cell r="F1292">
            <v>9.39</v>
          </cell>
        </row>
        <row r="1293">
          <cell r="B1293" t="str">
            <v>C1407</v>
          </cell>
          <cell r="C1293" t="str">
            <v>FORRAMENTO EM AÇO (BATENTAÇO) LARG. =12cm</v>
          </cell>
          <cell r="D1293" t="str">
            <v>M</v>
          </cell>
          <cell r="E1293">
            <v>27.33</v>
          </cell>
          <cell r="F1293">
            <v>35.53</v>
          </cell>
        </row>
        <row r="1294">
          <cell r="B1294" t="str">
            <v>C3673</v>
          </cell>
          <cell r="C1294" t="str">
            <v>FORRAMENTO EM AÇO C/PERFIL "U" L=15CM - PARA PRESÍDIOS</v>
          </cell>
          <cell r="D1294" t="str">
            <v>M</v>
          </cell>
          <cell r="E1294">
            <v>27.29</v>
          </cell>
          <cell r="F1294">
            <v>35.48</v>
          </cell>
        </row>
        <row r="1295">
          <cell r="B1295" t="str">
            <v>C4421</v>
          </cell>
          <cell r="C1295" t="str">
            <v>FORRAMENTO DE MADEIRA L = 15 cm</v>
          </cell>
          <cell r="D1295" t="str">
            <v>CJ</v>
          </cell>
          <cell r="E1295">
            <v>177.51</v>
          </cell>
          <cell r="F1295">
            <v>230.76</v>
          </cell>
        </row>
        <row r="1296">
          <cell r="B1296" t="str">
            <v>C1408</v>
          </cell>
          <cell r="C1296" t="str">
            <v>FORRAMENTO OU BATENTE DE MADEIRA</v>
          </cell>
          <cell r="D1296" t="str">
            <v>M</v>
          </cell>
          <cell r="E1296">
            <v>19.7</v>
          </cell>
          <cell r="F1296">
            <v>25.61</v>
          </cell>
        </row>
        <row r="1297">
          <cell r="B1297" t="str">
            <v>C4559</v>
          </cell>
          <cell r="C1297" t="str">
            <v>GRADIL PRÉ-FABRICADO COMPOSTO DE PAINÉIS DE 2,50 x 2,43 EM ARAME GALVANIZADO 5 mm DE DIÂMETRO, MALHA 200 x 50 mm, POSTE COM SECÇÃO 60 x 40 mm E ALTURA DE 3,20 m CHAPA GALVANIZADA, COM 1,55 mm DE ESPESSURA, PINTADO COM TINTA POLIÉSTER E PINTURA ELETROSTÁTI</v>
          </cell>
          <cell r="D1297" t="str">
            <v>M2</v>
          </cell>
          <cell r="E1297">
            <v>124.62</v>
          </cell>
          <cell r="F1297">
            <v>162.01</v>
          </cell>
        </row>
        <row r="1298">
          <cell r="B1298" t="str">
            <v>C1447</v>
          </cell>
          <cell r="C1298" t="str">
            <v>GUARDA CORPO C/BARRA CHATA DE FERRO E CORRIMÃO EM MADEIRA MACIÇA</v>
          </cell>
          <cell r="D1298" t="str">
            <v>M2</v>
          </cell>
          <cell r="E1298">
            <v>127.6</v>
          </cell>
          <cell r="F1298">
            <v>165.88</v>
          </cell>
        </row>
        <row r="1299">
          <cell r="B1299" t="str">
            <v>C3683</v>
          </cell>
          <cell r="C1299" t="str">
            <v>GUARDA CORPO DE MADEIRA E CORDA DE SISAL</v>
          </cell>
          <cell r="D1299" t="str">
            <v>M</v>
          </cell>
          <cell r="E1299">
            <v>42.99</v>
          </cell>
          <cell r="F1299">
            <v>55.89</v>
          </cell>
        </row>
        <row r="1300">
          <cell r="B1300" t="str">
            <v>C1448</v>
          </cell>
          <cell r="C1300" t="str">
            <v>GUARDA CORPO DE TUBO DE AÇO INOX</v>
          </cell>
          <cell r="D1300" t="str">
            <v>M</v>
          </cell>
          <cell r="E1300">
            <v>223.56</v>
          </cell>
          <cell r="F1300">
            <v>290.63</v>
          </cell>
        </row>
        <row r="1301">
          <cell r="B1301" t="str">
            <v>C1449</v>
          </cell>
          <cell r="C1301" t="str">
            <v>GUARDA CORPO METÁLICO - CROMADO</v>
          </cell>
          <cell r="D1301" t="str">
            <v>M</v>
          </cell>
          <cell r="E1301">
            <v>183.99</v>
          </cell>
          <cell r="F1301">
            <v>239.19</v>
          </cell>
        </row>
        <row r="1302">
          <cell r="B1302" t="str">
            <v>C1795</v>
          </cell>
          <cell r="C1302" t="str">
            <v>MOLA HIDRÁULICA P/PORTA DE VIDRO</v>
          </cell>
          <cell r="D1302" t="str">
            <v>UN</v>
          </cell>
          <cell r="E1302">
            <v>489.23</v>
          </cell>
          <cell r="F1302">
            <v>636</v>
          </cell>
        </row>
        <row r="1303">
          <cell r="B1303" t="str">
            <v>C1796</v>
          </cell>
          <cell r="C1303" t="str">
            <v>MOLA P/ PORTA TIPO COIMBRA</v>
          </cell>
          <cell r="D1303" t="str">
            <v>UN</v>
          </cell>
          <cell r="E1303">
            <v>156.41</v>
          </cell>
          <cell r="F1303">
            <v>203.33</v>
          </cell>
        </row>
        <row r="1304">
          <cell r="B1304" t="str">
            <v>C3552</v>
          </cell>
          <cell r="C1304" t="str">
            <v>MUTIRÃO MISTO - ARMADOR RABO DE ANDORINHA</v>
          </cell>
          <cell r="D1304" t="str">
            <v>UN</v>
          </cell>
          <cell r="E1304">
            <v>10.25</v>
          </cell>
          <cell r="F1304">
            <v>13.33</v>
          </cell>
        </row>
        <row r="1305">
          <cell r="B1305" t="str">
            <v>C1868</v>
          </cell>
          <cell r="C1305" t="str">
            <v>PEGADOR METÁLICO P/PORTA (INTERNO)</v>
          </cell>
          <cell r="D1305" t="str">
            <v>UN</v>
          </cell>
          <cell r="E1305">
            <v>13.19</v>
          </cell>
          <cell r="F1305">
            <v>17.15</v>
          </cell>
        </row>
        <row r="1306">
          <cell r="B1306" t="str">
            <v>C3522</v>
          </cell>
          <cell r="C1306" t="str">
            <v>PILAR EM MADEIRA LIMPA DE 1a. QUALIDADE 20cmX20cm</v>
          </cell>
          <cell r="D1306" t="str">
            <v>M</v>
          </cell>
          <cell r="E1306">
            <v>84.7</v>
          </cell>
          <cell r="F1306">
            <v>110.11</v>
          </cell>
        </row>
        <row r="1307">
          <cell r="B1307" t="str">
            <v>C3676</v>
          </cell>
          <cell r="C1307" t="str">
            <v>PORTA DE PVC SANFONADA (0,80 X 2,10) COMPLETA - FORNECIMENTO E MONTAGEM</v>
          </cell>
          <cell r="D1307" t="str">
            <v>UN</v>
          </cell>
          <cell r="E1307">
            <v>135.08</v>
          </cell>
          <cell r="F1307">
            <v>175.6</v>
          </cell>
        </row>
        <row r="1308">
          <cell r="B1308" t="str">
            <v>C4556</v>
          </cell>
          <cell r="C1308" t="str">
            <v>PORTÃO TIPO BASCULANTE COM PAINÉIS NYLOFOR, EM AÇO REVESTIDO, COR VERDE</v>
          </cell>
          <cell r="D1308" t="str">
            <v>M2</v>
          </cell>
          <cell r="E1308">
            <v>400</v>
          </cell>
          <cell r="F1308">
            <v>520</v>
          </cell>
        </row>
        <row r="1309">
          <cell r="B1309" t="str">
            <v>C4557</v>
          </cell>
          <cell r="C1309" t="str">
            <v>PORTÃO TIPO CORRER COM PAINÉIS NYLOFOR, EM AÇO REVESTIDO, COR VERDE</v>
          </cell>
          <cell r="D1309" t="str">
            <v>M2</v>
          </cell>
          <cell r="E1309">
            <v>400</v>
          </cell>
          <cell r="F1309">
            <v>520</v>
          </cell>
        </row>
        <row r="1310">
          <cell r="B1310" t="str">
            <v>C2031</v>
          </cell>
          <cell r="C1310" t="str">
            <v>PRENDEDOR METÁLICO PARA PORTA</v>
          </cell>
          <cell r="D1310" t="str">
            <v>UN</v>
          </cell>
          <cell r="E1310">
            <v>11.19</v>
          </cell>
          <cell r="F1310">
            <v>14.55</v>
          </cell>
        </row>
        <row r="1311">
          <cell r="B1311" t="str">
            <v>C2215</v>
          </cell>
          <cell r="C1311" t="str">
            <v>REVESTIMENTO DE FÓRMICA EM ESQUADRIAS OU MÓVEIS</v>
          </cell>
          <cell r="D1311" t="str">
            <v>M2</v>
          </cell>
          <cell r="E1311">
            <v>25.59</v>
          </cell>
          <cell r="F1311">
            <v>33.27</v>
          </cell>
        </row>
        <row r="1312">
          <cell r="B1312" t="str">
            <v>C2319</v>
          </cell>
          <cell r="C1312" t="str">
            <v>TARJETA CROMADA P/ JANELAS VENEZIANAS</v>
          </cell>
          <cell r="D1312" t="str">
            <v>UN</v>
          </cell>
          <cell r="E1312">
            <v>3.71</v>
          </cell>
          <cell r="F1312">
            <v>4.82</v>
          </cell>
        </row>
        <row r="1313">
          <cell r="B1313" t="str">
            <v>C3675</v>
          </cell>
          <cell r="C1313" t="str">
            <v>VENEZIANA INDUSTRIAL DE PVC RÍGIDO, TRANSLÚCIDO E MONTANTES EM AÇO GALVANIZADO OU ALUMÍNIO (FORNECIM</v>
          </cell>
          <cell r="D1313" t="str">
            <v>M2</v>
          </cell>
          <cell r="E1313">
            <v>204.24</v>
          </cell>
          <cell r="F1313">
            <v>265.51</v>
          </cell>
        </row>
        <row r="1314">
          <cell r="C1314" t="str">
            <v>VIDROS</v>
          </cell>
          <cell r="F1314">
            <v>0</v>
          </cell>
        </row>
        <row r="1315">
          <cell r="C1315" t="str">
            <v>CRISTAL COMUM</v>
          </cell>
          <cell r="F1315">
            <v>0</v>
          </cell>
        </row>
        <row r="1316">
          <cell r="B1316" t="str">
            <v>C2670</v>
          </cell>
          <cell r="C1316" t="str">
            <v>VIDRO COMUM EM CAIXILHOS C/MASSA ESP.= 4mm, COLOCADO</v>
          </cell>
          <cell r="D1316" t="str">
            <v>M2</v>
          </cell>
          <cell r="E1316">
            <v>59.43</v>
          </cell>
          <cell r="F1316">
            <v>77.26</v>
          </cell>
        </row>
        <row r="1317">
          <cell r="B1317" t="str">
            <v>C2671</v>
          </cell>
          <cell r="C1317" t="str">
            <v>VIDRO COMUM EM CAIXILHOS C/MASSA ESP.= 5mm, COLOCADO</v>
          </cell>
          <cell r="D1317" t="str">
            <v>M2</v>
          </cell>
          <cell r="E1317">
            <v>67</v>
          </cell>
          <cell r="F1317">
            <v>87.1</v>
          </cell>
        </row>
        <row r="1318">
          <cell r="B1318" t="str">
            <v>C2672</v>
          </cell>
          <cell r="C1318" t="str">
            <v>VIDRO COMUM EM CAIXILHOS C/MASSA ESP.= 6mm, COLOCADO</v>
          </cell>
          <cell r="D1318" t="str">
            <v>M2</v>
          </cell>
          <cell r="E1318">
            <v>79.96</v>
          </cell>
          <cell r="F1318">
            <v>103.95</v>
          </cell>
        </row>
        <row r="1319">
          <cell r="B1319" t="str">
            <v>C2673</v>
          </cell>
          <cell r="C1319" t="str">
            <v>VIDRO COMUM FUMÊ EM CAIXILHOS C/MASSA E= 4mm, COLOCADO</v>
          </cell>
          <cell r="D1319" t="str">
            <v>M2</v>
          </cell>
          <cell r="E1319">
            <v>67</v>
          </cell>
          <cell r="F1319">
            <v>87.1</v>
          </cell>
        </row>
        <row r="1320">
          <cell r="B1320" t="str">
            <v>C2674</v>
          </cell>
          <cell r="C1320" t="str">
            <v>VIDRO COMUM FUMÊ EM CAIXILHOS C/MASSA E= 5mm, COLOCADO</v>
          </cell>
          <cell r="D1320" t="str">
            <v>M2</v>
          </cell>
          <cell r="E1320">
            <v>83.21</v>
          </cell>
          <cell r="F1320">
            <v>108.17</v>
          </cell>
        </row>
        <row r="1321">
          <cell r="B1321" t="str">
            <v>C2675</v>
          </cell>
          <cell r="C1321" t="str">
            <v>VIDRO COMUM FUMÊ EM CAIXILHOS C/MASSA E= 6mm, COLOCADO</v>
          </cell>
          <cell r="D1321" t="str">
            <v>M2</v>
          </cell>
          <cell r="E1321">
            <v>129.67</v>
          </cell>
          <cell r="F1321">
            <v>168.57</v>
          </cell>
        </row>
        <row r="1322">
          <cell r="B1322" t="str">
            <v>C2984</v>
          </cell>
          <cell r="C1322" t="str">
            <v>VIDRO TRANSLÚCIDO CANELADO OU MARTELADO E=3mm (COLOCADO)</v>
          </cell>
          <cell r="D1322" t="str">
            <v>M2</v>
          </cell>
          <cell r="E1322">
            <v>48.63</v>
          </cell>
          <cell r="F1322">
            <v>63.22</v>
          </cell>
        </row>
        <row r="1323">
          <cell r="C1323" t="str">
            <v>CRISTAL TEMPERADO</v>
          </cell>
          <cell r="F1323">
            <v>0</v>
          </cell>
        </row>
        <row r="1324">
          <cell r="B1324" t="str">
            <v>C1382</v>
          </cell>
          <cell r="C1324" t="str">
            <v>FIXO 2 FOLHAS E BASCULANTE DE VIDRO TEMPERADO (1.80X2.10)m E=10mm</v>
          </cell>
          <cell r="D1324" t="str">
            <v>CJ</v>
          </cell>
          <cell r="E1324">
            <v>1134.26</v>
          </cell>
          <cell r="F1324">
            <v>1474.54</v>
          </cell>
        </row>
        <row r="1325">
          <cell r="B1325" t="str">
            <v>C1383</v>
          </cell>
          <cell r="C1325" t="str">
            <v>FIXO 2 FOLHAS. 2 BANDEIRAS E 1 CONTRAVENTAMENTO DE VIDRO TEMPERADO (1.80 X 3.50)m E=10mm</v>
          </cell>
          <cell r="D1325" t="str">
            <v>CJ</v>
          </cell>
          <cell r="E1325">
            <v>1886.92</v>
          </cell>
          <cell r="F1325">
            <v>2453</v>
          </cell>
        </row>
        <row r="1326">
          <cell r="B1326" t="str">
            <v>C1384</v>
          </cell>
          <cell r="C1326" t="str">
            <v>FIXO 3 FOLHAS 3 BANDEIRAS E 2 CONTRAVENTAMENTO DE VIDRO TEMPERADO (2.70 X3.50)m E=10mm</v>
          </cell>
          <cell r="D1326" t="str">
            <v>CJ</v>
          </cell>
          <cell r="E1326">
            <v>2907.77</v>
          </cell>
          <cell r="F1326">
            <v>3780.1</v>
          </cell>
        </row>
        <row r="1327">
          <cell r="B1327" t="str">
            <v>C1385</v>
          </cell>
          <cell r="C1327" t="str">
            <v>FIXO 3 FOLHAS E BASCULANTES 2 FOLHAS DE VIDRO TEMPERADO (0.70X2.10)m E=10mm</v>
          </cell>
          <cell r="D1327" t="str">
            <v>CJ</v>
          </cell>
          <cell r="E1327">
            <v>1760.95</v>
          </cell>
          <cell r="F1327">
            <v>2289.24</v>
          </cell>
        </row>
        <row r="1328">
          <cell r="B1328" t="str">
            <v>C1386</v>
          </cell>
          <cell r="C1328" t="str">
            <v>FIXO DE VIDRO TEMPERADO C/BANDEIRA (0.90X3.50)m E=10mm</v>
          </cell>
          <cell r="D1328" t="str">
            <v>CJ</v>
          </cell>
          <cell r="E1328">
            <v>889.95</v>
          </cell>
          <cell r="F1328">
            <v>1156.94</v>
          </cell>
        </row>
        <row r="1329">
          <cell r="B1329" t="str">
            <v>C1387</v>
          </cell>
          <cell r="C1329" t="str">
            <v>FIXO DE VIDRO TEMPERADO 1 FOLHA (0.90X2.10)m E=10mm</v>
          </cell>
          <cell r="D1329" t="str">
            <v>CJ</v>
          </cell>
          <cell r="E1329">
            <v>538.48</v>
          </cell>
          <cell r="F1329">
            <v>700.02</v>
          </cell>
        </row>
        <row r="1330">
          <cell r="B1330" t="str">
            <v>C1388</v>
          </cell>
          <cell r="C1330" t="str">
            <v>FIXO DE VIDRO TEMPERADO 2 FOLHAS (1.80X2.10)m E=10mm</v>
          </cell>
          <cell r="D1330" t="str">
            <v>CJ</v>
          </cell>
          <cell r="E1330">
            <v>1047.14</v>
          </cell>
          <cell r="F1330">
            <v>1361.28</v>
          </cell>
        </row>
        <row r="1331">
          <cell r="B1331" t="str">
            <v>C1389</v>
          </cell>
          <cell r="C1331" t="str">
            <v>FIXO DE VIDRO TEMPERADO 3 FOLHAS (2.70X2.10)m E=10mm</v>
          </cell>
          <cell r="D1331" t="str">
            <v>CJ</v>
          </cell>
          <cell r="E1331">
            <v>1555.81</v>
          </cell>
          <cell r="F1331">
            <v>2022.55</v>
          </cell>
        </row>
        <row r="1332">
          <cell r="B1332" t="str">
            <v>C1390</v>
          </cell>
          <cell r="C1332" t="str">
            <v>FIXO E BASCULANTE DE VIDRO TEMPERADO (0.90X2.10)m E=10mm</v>
          </cell>
          <cell r="D1332" t="str">
            <v>CJ</v>
          </cell>
          <cell r="E1332">
            <v>581.99</v>
          </cell>
          <cell r="F1332">
            <v>756.59</v>
          </cell>
        </row>
        <row r="1333">
          <cell r="B1333" t="str">
            <v>C1952</v>
          </cell>
          <cell r="C1333" t="str">
            <v>PORTA 2 FOLHAS C/BANDEIRA DE VIDRO TEMPERADO E=10mm C/MOLA (1.80X2.90)m</v>
          </cell>
          <cell r="D1333" t="str">
            <v>CJ</v>
          </cell>
          <cell r="E1333">
            <v>2909.94</v>
          </cell>
          <cell r="F1333">
            <v>3782.92</v>
          </cell>
        </row>
        <row r="1334">
          <cell r="B1334" t="str">
            <v>C1953</v>
          </cell>
          <cell r="C1334" t="str">
            <v>PORTA 2 FOLHAS C/BANDEIRA DE VIDRO TEMPERADO E=10mm C/MOLA (1.80X3.50)m</v>
          </cell>
          <cell r="D1334" t="str">
            <v>CJ</v>
          </cell>
          <cell r="E1334">
            <v>3167.85</v>
          </cell>
          <cell r="F1334">
            <v>4118.21</v>
          </cell>
        </row>
        <row r="1335">
          <cell r="B1335" t="str">
            <v>C1954</v>
          </cell>
          <cell r="C1335" t="str">
            <v>PORTA 2 FOLHAS C/BANDEIRA E FIXO 2 FLS. DE VIDRO TEMPERADO E=10mm (3.60X2.90)m</v>
          </cell>
          <cell r="D1335" t="str">
            <v>CJ</v>
          </cell>
          <cell r="E1335">
            <v>4275.45</v>
          </cell>
          <cell r="F1335">
            <v>5558.09</v>
          </cell>
        </row>
        <row r="1336">
          <cell r="B1336" t="str">
            <v>C1955</v>
          </cell>
          <cell r="C1336" t="str">
            <v>PORTA 2 FOLHAS. FIXA 2 FOLHAS. 3 BANDEIRAS 2 CONTRAVENTAMENTO DE VIDRO TEMPERADO DE10mm (3.60X3.50)m</v>
          </cell>
          <cell r="D1336" t="str">
            <v>CJ</v>
          </cell>
          <cell r="E1336">
            <v>5197.49</v>
          </cell>
          <cell r="F1336">
            <v>6756.74</v>
          </cell>
        </row>
        <row r="1337">
          <cell r="B1337" t="str">
            <v>C1956</v>
          </cell>
          <cell r="C1337" t="str">
            <v>PORTA C/BANDEIRA DE VIDRO TEMPERADO E=10mm C/MOLA (0.90X2.90)m</v>
          </cell>
          <cell r="D1337" t="str">
            <v>CJ</v>
          </cell>
          <cell r="E1337">
            <v>1481.41</v>
          </cell>
          <cell r="F1337">
            <v>1925.83</v>
          </cell>
        </row>
        <row r="1338">
          <cell r="B1338" t="str">
            <v>C1957</v>
          </cell>
          <cell r="C1338" t="str">
            <v>PORTA C/BANDEIRA DE VIDRO TEMPERADO E=10mm C/MOLA (0.90X3.50)m</v>
          </cell>
          <cell r="D1338" t="str">
            <v>CJ</v>
          </cell>
          <cell r="E1338">
            <v>1610.37</v>
          </cell>
          <cell r="F1338">
            <v>2093.48</v>
          </cell>
        </row>
        <row r="1339">
          <cell r="B1339" t="str">
            <v>C1972</v>
          </cell>
          <cell r="C1339" t="str">
            <v>PORTA DE VIDRO TEMPERADO 1 FOLHA (0.90X2.10)m E=10mm</v>
          </cell>
          <cell r="D1339" t="str">
            <v>CJ</v>
          </cell>
          <cell r="E1339">
            <v>1229.34</v>
          </cell>
          <cell r="F1339">
            <v>1598.14</v>
          </cell>
        </row>
        <row r="1340">
          <cell r="B1340" t="str">
            <v>C1971</v>
          </cell>
          <cell r="C1340" t="str">
            <v>PORTA DE VIDRO TEMPERADO 2 FOLHAS (1.80X2.10)m E=10mm</v>
          </cell>
          <cell r="D1340" t="str">
            <v>CJ</v>
          </cell>
          <cell r="E1340">
            <v>2475.08</v>
          </cell>
          <cell r="F1340">
            <v>3217.6</v>
          </cell>
        </row>
        <row r="1341">
          <cell r="B1341" t="str">
            <v>C2676</v>
          </cell>
          <cell r="C1341" t="str">
            <v>VIDRO TEMPERADO EM CAIXILHO C/GAX. DE NEOPRENE ESP.= 6mm</v>
          </cell>
          <cell r="D1341" t="str">
            <v>M2</v>
          </cell>
          <cell r="E1341">
            <v>147.83</v>
          </cell>
          <cell r="F1341">
            <v>192.18</v>
          </cell>
        </row>
        <row r="1342">
          <cell r="B1342" t="str">
            <v>C2677</v>
          </cell>
          <cell r="C1342" t="str">
            <v>VIDRO TEMPERADO EM CAIXILHO C/MASSA ESP.= 6mm</v>
          </cell>
          <cell r="D1342" t="str">
            <v>M2</v>
          </cell>
          <cell r="E1342">
            <v>150.68</v>
          </cell>
          <cell r="F1342">
            <v>195.88</v>
          </cell>
        </row>
        <row r="1343">
          <cell r="C1343" t="str">
            <v>OUTROS ELEMENTOS </v>
          </cell>
          <cell r="F1343">
            <v>0</v>
          </cell>
        </row>
        <row r="1344">
          <cell r="B1344" t="str">
            <v>C3650</v>
          </cell>
          <cell r="C1344" t="str">
            <v>GUICHÊ EM AÇO INOX E VIDRO TEMPERADO E=6MM</v>
          </cell>
          <cell r="D1344" t="str">
            <v>M2</v>
          </cell>
          <cell r="E1344">
            <v>216.59</v>
          </cell>
          <cell r="F1344">
            <v>281.57</v>
          </cell>
        </row>
        <row r="1345">
          <cell r="B1345" t="str">
            <v>C1451</v>
          </cell>
          <cell r="C1345" t="str">
            <v>GUICHÊ EM ALUMÍNIO E VIDRO TEMPERADO E=10mm</v>
          </cell>
          <cell r="D1345" t="str">
            <v>M2</v>
          </cell>
          <cell r="E1345">
            <v>278.9</v>
          </cell>
          <cell r="F1345">
            <v>362.57</v>
          </cell>
        </row>
        <row r="1346">
          <cell r="B1346" t="str">
            <v>C1873</v>
          </cell>
          <cell r="C1346" t="str">
            <v>PELÍCULA DE INSULFILM</v>
          </cell>
          <cell r="D1346" t="str">
            <v>M2</v>
          </cell>
          <cell r="E1346">
            <v>31.36</v>
          </cell>
          <cell r="F1346">
            <v>40.77</v>
          </cell>
        </row>
        <row r="1347">
          <cell r="B1347" t="str">
            <v>C1874</v>
          </cell>
          <cell r="C1347" t="str">
            <v>PELÍCULA DE POLIÉSTER, INVESTIGAÇÃO</v>
          </cell>
          <cell r="D1347" t="str">
            <v>M2</v>
          </cell>
          <cell r="E1347">
            <v>61.6</v>
          </cell>
          <cell r="F1347">
            <v>80.08</v>
          </cell>
        </row>
        <row r="1348">
          <cell r="B1348" t="str">
            <v>C3649</v>
          </cell>
          <cell r="C1348" t="str">
            <v>VISOR COM VIDRO TEMPERADO E=6MM E MOLDURA DE AÇO INOX</v>
          </cell>
          <cell r="D1348" t="str">
            <v>M2</v>
          </cell>
          <cell r="E1348">
            <v>194</v>
          </cell>
          <cell r="F1348">
            <v>252.2</v>
          </cell>
        </row>
        <row r="1349">
          <cell r="B1349" t="str">
            <v>C2679</v>
          </cell>
          <cell r="C1349" t="str">
            <v>VISOR COM VIDRO TEMPERADO E=6mm E MOLDURA DE ALUMÍNIO</v>
          </cell>
          <cell r="D1349" t="str">
            <v>M2</v>
          </cell>
          <cell r="E1349">
            <v>176.51</v>
          </cell>
          <cell r="F1349">
            <v>229.46</v>
          </cell>
        </row>
        <row r="1350">
          <cell r="B1350" t="str">
            <v>C2680</v>
          </cell>
          <cell r="C1350" t="str">
            <v>VISOR COM VIDRO TEMPERADO E=6mm E MOLDURA DE MADEIRA</v>
          </cell>
          <cell r="D1350" t="str">
            <v>M2</v>
          </cell>
          <cell r="E1350">
            <v>186.95</v>
          </cell>
          <cell r="F1350">
            <v>243.04</v>
          </cell>
        </row>
        <row r="1351">
          <cell r="C1351" t="str">
            <v>COBERTURA</v>
          </cell>
          <cell r="F1351">
            <v>0</v>
          </cell>
        </row>
        <row r="1352">
          <cell r="C1352" t="str">
            <v>ESTRUTURA DE MADEIRA</v>
          </cell>
          <cell r="F1352">
            <v>0</v>
          </cell>
        </row>
        <row r="1353">
          <cell r="B1353" t="str">
            <v>C3722</v>
          </cell>
          <cell r="C1353" t="str">
            <v>ESTRUTURA DE MADEIRA P/ COBERTA DE PALHA DE CARNÁUBA</v>
          </cell>
          <cell r="D1353" t="str">
            <v>M2</v>
          </cell>
          <cell r="E1353">
            <v>38.99</v>
          </cell>
          <cell r="F1353">
            <v>50.69</v>
          </cell>
        </row>
        <row r="1354">
          <cell r="B1354" t="str">
            <v>C1336</v>
          </cell>
          <cell r="C1354" t="str">
            <v>ESTRUTURA DE MADEIRA P/ TELHA CERÂMICA OU CONCRETO VÃO 3 A 7m (TESOURAS / TERÇAS / CONTRAVENTAMENTOS / FERRAGENS)</v>
          </cell>
          <cell r="D1354" t="str">
            <v>M2</v>
          </cell>
          <cell r="E1354">
            <v>52.82</v>
          </cell>
          <cell r="F1354">
            <v>68.67</v>
          </cell>
        </row>
        <row r="1355">
          <cell r="B1355" t="str">
            <v>C1337</v>
          </cell>
          <cell r="C1355" t="str">
            <v>ESTRUTURA DE MADEIRA P/ TELHA CERÂMICA OU CONCRETO VÃO 7 A 10m (TESOURAS / TERÇAS / CONTRAVENTAMENTOS / FERRAGENS)</v>
          </cell>
          <cell r="D1355" t="str">
            <v>M2</v>
          </cell>
          <cell r="E1355">
            <v>58.56</v>
          </cell>
          <cell r="F1355">
            <v>76.13</v>
          </cell>
        </row>
        <row r="1356">
          <cell r="B1356" t="str">
            <v>C1335</v>
          </cell>
          <cell r="C1356" t="str">
            <v>ESTRUTURA DE MADEIRA P/ TELHA CERÂMICA OU CONCRETO VÃO 10 A 13m (TESOURAS / TERÇAS / CONTRAVENTAMENTOS / FERRAGENS)</v>
          </cell>
          <cell r="D1356" t="str">
            <v>M2</v>
          </cell>
          <cell r="E1356">
            <v>65.52</v>
          </cell>
          <cell r="F1356">
            <v>85.18</v>
          </cell>
        </row>
        <row r="1357">
          <cell r="B1357" t="str">
            <v>C1338</v>
          </cell>
          <cell r="C1357" t="str">
            <v>ESTRUTURA DE MADEIRA P/ TELHA ONDULADA DE FIBROCIMENTO, ALUMÍNIO OU PLÁSTICAS, VÃO 10m</v>
          </cell>
          <cell r="D1357" t="str">
            <v>M2</v>
          </cell>
          <cell r="E1357">
            <v>39.38</v>
          </cell>
          <cell r="F1357">
            <v>51.19</v>
          </cell>
        </row>
        <row r="1358">
          <cell r="B1358" t="str">
            <v>C1339</v>
          </cell>
          <cell r="C1358" t="str">
            <v>ESTRUTURA DE MADEIRA P/ TELHA ONDULADA DE FIBROCIMENTO, ALUMÍNIO OU PLÁSTICAS, VÃO 15m</v>
          </cell>
          <cell r="D1358" t="str">
            <v>M2</v>
          </cell>
          <cell r="E1358">
            <v>46.51</v>
          </cell>
          <cell r="F1358">
            <v>60.46</v>
          </cell>
        </row>
        <row r="1359">
          <cell r="B1359" t="str">
            <v>C1340</v>
          </cell>
          <cell r="C1359" t="str">
            <v>ESTRUTURA DE MADEIRA P/ TELHA ONDULADA DE FIBROCIMENTO, ALUMÍNIO OU PLÁSTICAS, VÃO 20m</v>
          </cell>
          <cell r="D1359" t="str">
            <v>M2</v>
          </cell>
          <cell r="E1359">
            <v>56.43</v>
          </cell>
          <cell r="F1359">
            <v>73.36</v>
          </cell>
        </row>
        <row r="1360">
          <cell r="B1360" t="str">
            <v>C4511</v>
          </cell>
          <cell r="C1360" t="str">
            <v>ESTRUTURA DE MADEIRA P/ TELHAS ONDULADAS DE FIBROCIMENTO, ALUMÍNIO OU PLÁSTICAS, APOIADA SOBRE PAREDES E/OU LAJES DE FORRO</v>
          </cell>
          <cell r="D1360" t="str">
            <v>M2</v>
          </cell>
          <cell r="E1360">
            <v>26.47</v>
          </cell>
          <cell r="F1360">
            <v>34.41</v>
          </cell>
        </row>
        <row r="1361">
          <cell r="B1361" t="str">
            <v>C1341</v>
          </cell>
          <cell r="C1361" t="str">
            <v>ESTRUTURA DE MADEIRA P/ TELHA ESTRUTURAL DE FIBROCIMENTO ANCORADA EM LAJES OU EM PAREDES</v>
          </cell>
          <cell r="D1361" t="str">
            <v>M2</v>
          </cell>
          <cell r="E1361">
            <v>15.47</v>
          </cell>
          <cell r="F1361">
            <v>20.11</v>
          </cell>
        </row>
        <row r="1362">
          <cell r="B1362" t="str">
            <v>C3005</v>
          </cell>
          <cell r="C1362" t="str">
            <v>MADEIRAMENTO P/TELHA CERÂMICA C/ REAPROVEITAMENTO</v>
          </cell>
          <cell r="D1362" t="str">
            <v>M2</v>
          </cell>
          <cell r="E1362">
            <v>13.62</v>
          </cell>
          <cell r="F1362">
            <v>17.71</v>
          </cell>
        </row>
        <row r="1363">
          <cell r="B1363" t="str">
            <v>C4459</v>
          </cell>
          <cell r="C1363" t="str">
            <v>MADEIRAMENTO P/ TELHA CERÂMICA - (RIPA, CAIBRO)</v>
          </cell>
          <cell r="D1363" t="str">
            <v>M2</v>
          </cell>
          <cell r="E1363">
            <v>20.66</v>
          </cell>
          <cell r="F1363">
            <v>26.86</v>
          </cell>
        </row>
        <row r="1364">
          <cell r="B1364" t="str">
            <v>C4460</v>
          </cell>
          <cell r="C1364" t="str">
            <v>MADEIRAMENTO P/ TELHA CERÂMICA - (RIPA, CAIBRO, LINHA)</v>
          </cell>
          <cell r="D1364" t="str">
            <v>M2</v>
          </cell>
          <cell r="E1364">
            <v>40.14</v>
          </cell>
          <cell r="F1364">
            <v>52.18</v>
          </cell>
        </row>
        <row r="1365">
          <cell r="B1365" t="str">
            <v>C4467</v>
          </cell>
          <cell r="C1365" t="str">
            <v>MADEIRAMENTO P/TELHA CERÂMICA - (RIPA, CAIBRO, LINHA) - CASA POPULAR</v>
          </cell>
          <cell r="D1365" t="str">
            <v>M2</v>
          </cell>
          <cell r="E1365">
            <v>26.7</v>
          </cell>
          <cell r="F1365">
            <v>34.71</v>
          </cell>
        </row>
        <row r="1366">
          <cell r="B1366" t="str">
            <v>C4461</v>
          </cell>
          <cell r="C1366" t="str">
            <v>MADEIRAMENTO P/TELHA CERÂMICA CASA TIPO "T 01" COM 45,75 M2 DE COBERTURA</v>
          </cell>
          <cell r="D1366" t="str">
            <v>UD</v>
          </cell>
          <cell r="E1366">
            <v>1222.75</v>
          </cell>
          <cell r="F1366">
            <v>1589.58</v>
          </cell>
        </row>
        <row r="1367">
          <cell r="B1367" t="str">
            <v>C3006</v>
          </cell>
          <cell r="C1367" t="str">
            <v>MADEIRAMENTO P/TELHA FIBROCIMENTO C/ REAPROVEITAMENTO</v>
          </cell>
          <cell r="D1367" t="str">
            <v>M2</v>
          </cell>
          <cell r="E1367">
            <v>13.54</v>
          </cell>
          <cell r="F1367">
            <v>17.6</v>
          </cell>
        </row>
        <row r="1368">
          <cell r="B1368" t="str">
            <v>C2237</v>
          </cell>
          <cell r="C1368" t="str">
            <v>RIPA DE PEROBA (2X8)cm</v>
          </cell>
          <cell r="D1368" t="str">
            <v>M</v>
          </cell>
          <cell r="E1368">
            <v>7.97</v>
          </cell>
          <cell r="F1368">
            <v>10.36</v>
          </cell>
        </row>
        <row r="1369">
          <cell r="B1369" t="str">
            <v>C2460</v>
          </cell>
          <cell r="C1369" t="str">
            <v>TESOURA EM MASSARANDUBA C/ACESSÓRIOS</v>
          </cell>
          <cell r="D1369" t="str">
            <v>M</v>
          </cell>
          <cell r="E1369">
            <v>62.23</v>
          </cell>
          <cell r="F1369">
            <v>80.9</v>
          </cell>
        </row>
        <row r="1370">
          <cell r="B1370" t="str">
            <v>C2678</v>
          </cell>
          <cell r="C1370" t="str">
            <v>VIGA DE MADEIRA MACIÇA 6" X 3"</v>
          </cell>
          <cell r="D1370" t="str">
            <v>M</v>
          </cell>
          <cell r="E1370">
            <v>27.8</v>
          </cell>
          <cell r="F1370">
            <v>36.14</v>
          </cell>
        </row>
        <row r="1371">
          <cell r="B1371" t="str">
            <v>C3721</v>
          </cell>
          <cell r="C1371" t="str">
            <v>VIGA DE MADEIRA MACIÇA 10"x 4"</v>
          </cell>
          <cell r="D1371" t="str">
            <v>M</v>
          </cell>
          <cell r="E1371">
            <v>69.85</v>
          </cell>
          <cell r="F1371">
            <v>90.81</v>
          </cell>
        </row>
        <row r="1372">
          <cell r="C1372" t="str">
            <v>ESTRUTURA METÁLICA</v>
          </cell>
          <cell r="F1372">
            <v>0</v>
          </cell>
        </row>
        <row r="1373">
          <cell r="B1373" t="str">
            <v>C0818</v>
          </cell>
          <cell r="C1373" t="str">
            <v>COLUNAS P/PÉ DIREITO DE 6m VÃO DE 20m</v>
          </cell>
          <cell r="D1373" t="str">
            <v>M2</v>
          </cell>
          <cell r="E1373">
            <v>26.7</v>
          </cell>
          <cell r="F1373">
            <v>34.71</v>
          </cell>
        </row>
        <row r="1374">
          <cell r="B1374" t="str">
            <v>C0819</v>
          </cell>
          <cell r="C1374" t="str">
            <v>COLUNAS P/PÉ DIREITO DE 6m VÃO DE 30m</v>
          </cell>
          <cell r="D1374" t="str">
            <v>M2</v>
          </cell>
          <cell r="E1374">
            <v>30.12</v>
          </cell>
          <cell r="F1374">
            <v>39.16</v>
          </cell>
        </row>
        <row r="1375">
          <cell r="B1375" t="str">
            <v>C0820</v>
          </cell>
          <cell r="C1375" t="str">
            <v>COLUNAS P/PÉ DIREITO DE 6m VÃO DE 40m</v>
          </cell>
          <cell r="D1375" t="str">
            <v>M2</v>
          </cell>
          <cell r="E1375">
            <v>33.33</v>
          </cell>
          <cell r="F1375">
            <v>43.33</v>
          </cell>
        </row>
        <row r="1376">
          <cell r="B1376" t="str">
            <v>C1326</v>
          </cell>
          <cell r="C1376" t="str">
            <v>ESTRUTURA DE AÇO EM ARCO VÃO DE 20m</v>
          </cell>
          <cell r="D1376" t="str">
            <v>M2</v>
          </cell>
          <cell r="E1376">
            <v>60.85</v>
          </cell>
          <cell r="F1376">
            <v>79.11</v>
          </cell>
        </row>
        <row r="1377">
          <cell r="B1377" t="str">
            <v>C1327</v>
          </cell>
          <cell r="C1377" t="str">
            <v>ESTRUTURA DE AÇO EM ARCO VÃO DE 30m</v>
          </cell>
          <cell r="D1377" t="str">
            <v>M2</v>
          </cell>
          <cell r="E1377">
            <v>62.36</v>
          </cell>
          <cell r="F1377">
            <v>81.07</v>
          </cell>
        </row>
        <row r="1378">
          <cell r="B1378" t="str">
            <v>C1328</v>
          </cell>
          <cell r="C1378" t="str">
            <v>ESTRUTURA DE AÇO EM ARCO VÃO DE 40m</v>
          </cell>
          <cell r="D1378" t="str">
            <v>M2</v>
          </cell>
          <cell r="E1378">
            <v>67.82</v>
          </cell>
          <cell r="F1378">
            <v>88.17</v>
          </cell>
        </row>
        <row r="1379">
          <cell r="B1379" t="str">
            <v>C1329</v>
          </cell>
          <cell r="C1379" t="str">
            <v>ESTRUTURA DE AÇO EM SHED VÃO DE 20m</v>
          </cell>
          <cell r="D1379" t="str">
            <v>M2</v>
          </cell>
          <cell r="E1379">
            <v>84.42</v>
          </cell>
          <cell r="F1379">
            <v>109.75</v>
          </cell>
        </row>
        <row r="1380">
          <cell r="B1380" t="str">
            <v>C1330</v>
          </cell>
          <cell r="C1380" t="str">
            <v>ESTRUTURA DE AÇO EM SHED VÃO DE 30m</v>
          </cell>
          <cell r="D1380" t="str">
            <v>M2</v>
          </cell>
          <cell r="E1380">
            <v>87.7</v>
          </cell>
          <cell r="F1380">
            <v>114.01</v>
          </cell>
        </row>
        <row r="1381">
          <cell r="B1381" t="str">
            <v>C1331</v>
          </cell>
          <cell r="C1381" t="str">
            <v>ESTRUTURA DE AÇO EM SHED VÃO DE 40m</v>
          </cell>
          <cell r="D1381" t="str">
            <v>M2</v>
          </cell>
          <cell r="E1381">
            <v>90.88</v>
          </cell>
          <cell r="F1381">
            <v>118.14</v>
          </cell>
        </row>
        <row r="1382">
          <cell r="B1382" t="str">
            <v>C1332</v>
          </cell>
          <cell r="C1382" t="str">
            <v>ESTRUTURA DE AÇO TIPO FINK VÃO DE 20m</v>
          </cell>
          <cell r="D1382" t="str">
            <v>M2</v>
          </cell>
          <cell r="E1382">
            <v>66.61</v>
          </cell>
          <cell r="F1382">
            <v>86.59</v>
          </cell>
        </row>
        <row r="1383">
          <cell r="B1383" t="str">
            <v>C1333</v>
          </cell>
          <cell r="C1383" t="str">
            <v>ESTRUTURA DE AÇO TIPO FINK VÃO DE 30m</v>
          </cell>
          <cell r="D1383" t="str">
            <v>M2</v>
          </cell>
          <cell r="E1383">
            <v>69.94</v>
          </cell>
          <cell r="F1383">
            <v>90.92</v>
          </cell>
        </row>
        <row r="1384">
          <cell r="B1384" t="str">
            <v>C1334</v>
          </cell>
          <cell r="C1384" t="str">
            <v>ESTRUTURA DE AÇO TIPO FINK VÃO DE 40m</v>
          </cell>
          <cell r="D1384" t="str">
            <v>M2</v>
          </cell>
          <cell r="E1384">
            <v>72.86</v>
          </cell>
          <cell r="F1384">
            <v>94.72</v>
          </cell>
        </row>
        <row r="1385">
          <cell r="B1385" t="str">
            <v>C1318</v>
          </cell>
          <cell r="C1385" t="str">
            <v>ESTRUTURA DE ALUMÍNIO EM ARCO VÃO DE 20m</v>
          </cell>
          <cell r="D1385" t="str">
            <v>M2</v>
          </cell>
          <cell r="E1385">
            <v>95.69</v>
          </cell>
          <cell r="F1385">
            <v>124.4</v>
          </cell>
        </row>
        <row r="1386">
          <cell r="B1386" t="str">
            <v>C1319</v>
          </cell>
          <cell r="C1386" t="str">
            <v>ESTRUTURA DE ALUMÍNIO EM ARCO VÃO DE 30m</v>
          </cell>
          <cell r="D1386" t="str">
            <v>M2</v>
          </cell>
          <cell r="E1386">
            <v>111.25</v>
          </cell>
          <cell r="F1386">
            <v>144.63</v>
          </cell>
        </row>
        <row r="1387">
          <cell r="B1387" t="str">
            <v>C1320</v>
          </cell>
          <cell r="C1387" t="str">
            <v>ESTRUTURA DE ALUMÍNIO EM ARCO VÃO DE 40m</v>
          </cell>
          <cell r="D1387" t="str">
            <v>M2</v>
          </cell>
          <cell r="E1387">
            <v>126.81</v>
          </cell>
          <cell r="F1387">
            <v>164.85</v>
          </cell>
        </row>
        <row r="1388">
          <cell r="B1388" t="str">
            <v>C1324</v>
          </cell>
          <cell r="C1388" t="str">
            <v>ESTRUTURA DE ALUMÍNIO EM DUAS ÁGUAS VÃO DE 20m</v>
          </cell>
          <cell r="D1388" t="str">
            <v>M2</v>
          </cell>
          <cell r="E1388">
            <v>102.6</v>
          </cell>
          <cell r="F1388">
            <v>133.38</v>
          </cell>
        </row>
        <row r="1389">
          <cell r="B1389" t="str">
            <v>C1321</v>
          </cell>
          <cell r="C1389" t="str">
            <v>ESTRUTURA DE ALUMÍNIO EM DUAS ÁGUAS VÃO DE 25m</v>
          </cell>
          <cell r="D1389" t="str">
            <v>M2</v>
          </cell>
          <cell r="E1389">
            <v>112.98</v>
          </cell>
          <cell r="F1389">
            <v>146.87</v>
          </cell>
        </row>
        <row r="1390">
          <cell r="B1390" t="str">
            <v>C1322</v>
          </cell>
          <cell r="C1390" t="str">
            <v>ESTRUTURA DE ALUMÍNIO EM DUAS ÁGUAS VÃO DE 30m</v>
          </cell>
          <cell r="D1390" t="str">
            <v>M2</v>
          </cell>
          <cell r="E1390">
            <v>123.35</v>
          </cell>
          <cell r="F1390">
            <v>160.36</v>
          </cell>
        </row>
        <row r="1391">
          <cell r="B1391" t="str">
            <v>C1323</v>
          </cell>
          <cell r="C1391" t="str">
            <v>ESTRUTURA DE ALUMÍNIO EM DUAS ÁGUAS VÃO DE 40m</v>
          </cell>
          <cell r="D1391" t="str">
            <v>M2</v>
          </cell>
          <cell r="E1391">
            <v>140.64</v>
          </cell>
          <cell r="F1391">
            <v>182.83</v>
          </cell>
        </row>
        <row r="1392">
          <cell r="B1392" t="str">
            <v>C1325</v>
          </cell>
          <cell r="C1392" t="str">
            <v>ESTRUTURA DE ALUMÍNIO EM SHED VÃO DE 20 A 30m</v>
          </cell>
          <cell r="D1392" t="str">
            <v>M2</v>
          </cell>
          <cell r="E1392">
            <v>142.37</v>
          </cell>
          <cell r="F1392">
            <v>185.08</v>
          </cell>
        </row>
        <row r="1393">
          <cell r="B1393" t="str">
            <v>C1342</v>
          </cell>
          <cell r="C1393" t="str">
            <v>ESTRUTURA ESPACIAL DE ALUMÍNIO VÃO DE 20m</v>
          </cell>
          <cell r="D1393" t="str">
            <v>M2</v>
          </cell>
          <cell r="E1393">
            <v>112.28</v>
          </cell>
          <cell r="F1393">
            <v>145.96</v>
          </cell>
        </row>
        <row r="1394">
          <cell r="B1394" t="str">
            <v>C1343</v>
          </cell>
          <cell r="C1394" t="str">
            <v>ESTRUTURA ESPACIAL DE ALUMÍNIO VÃO DE 30m</v>
          </cell>
          <cell r="D1394" t="str">
            <v>M2</v>
          </cell>
          <cell r="E1394">
            <v>134.76</v>
          </cell>
          <cell r="F1394">
            <v>175.19</v>
          </cell>
        </row>
        <row r="1395">
          <cell r="B1395" t="str">
            <v>C1344</v>
          </cell>
          <cell r="C1395" t="str">
            <v>ESTRUTURA ESPACIAL DE ALUMÍNIO VÃO DE 40m</v>
          </cell>
          <cell r="D1395" t="str">
            <v>M2</v>
          </cell>
          <cell r="E1395">
            <v>155.51</v>
          </cell>
          <cell r="F1395">
            <v>202.16</v>
          </cell>
        </row>
        <row r="1396">
          <cell r="B1396" t="str">
            <v>C1345</v>
          </cell>
          <cell r="C1396" t="str">
            <v>ESTRUTURA ESPACIAL DE ALUMÍNIO VÃO DE 50m</v>
          </cell>
          <cell r="D1396" t="str">
            <v>M2</v>
          </cell>
          <cell r="E1396">
            <v>176.25</v>
          </cell>
          <cell r="F1396">
            <v>229.13</v>
          </cell>
        </row>
        <row r="1397">
          <cell r="B1397" t="str">
            <v>C1346</v>
          </cell>
          <cell r="C1397" t="str">
            <v>ESTRUTURA ESPACIAL DE ALUMÍNIO VÃO DE 60m</v>
          </cell>
          <cell r="D1397" t="str">
            <v>M2</v>
          </cell>
          <cell r="E1397">
            <v>197</v>
          </cell>
          <cell r="F1397">
            <v>256.1</v>
          </cell>
        </row>
        <row r="1398">
          <cell r="B1398" t="str">
            <v>C1352</v>
          </cell>
          <cell r="C1398" t="str">
            <v>ESTRUTURA METÁLICA EM TUBO DE AÇO 150mm, INCLUS. PINTURA</v>
          </cell>
          <cell r="D1398" t="str">
            <v>M</v>
          </cell>
          <cell r="E1398">
            <v>234.8</v>
          </cell>
          <cell r="F1398">
            <v>305.24</v>
          </cell>
        </row>
        <row r="1399">
          <cell r="B1399" t="str">
            <v>C1353</v>
          </cell>
          <cell r="C1399" t="str">
            <v>ESTRUTURA METÁLICA TRELIÇADA EM AÇO, EM MARQUISES</v>
          </cell>
          <cell r="D1399" t="str">
            <v>M2</v>
          </cell>
          <cell r="E1399">
            <v>85.05</v>
          </cell>
          <cell r="F1399">
            <v>110.57</v>
          </cell>
        </row>
        <row r="1400">
          <cell r="B1400" t="str">
            <v>C1600</v>
          </cell>
          <cell r="C1400" t="str">
            <v>LANTERNIM SIMPLES VÃO DE 20m</v>
          </cell>
          <cell r="D1400" t="str">
            <v>M2</v>
          </cell>
          <cell r="E1400">
            <v>11.4</v>
          </cell>
          <cell r="F1400">
            <v>14.82</v>
          </cell>
        </row>
        <row r="1401">
          <cell r="B1401" t="str">
            <v>C1601</v>
          </cell>
          <cell r="C1401" t="str">
            <v>LANTERNIM SIMPLES VÃO DE 30m</v>
          </cell>
          <cell r="D1401" t="str">
            <v>M2</v>
          </cell>
          <cell r="E1401">
            <v>14.69</v>
          </cell>
          <cell r="F1401">
            <v>19.1</v>
          </cell>
        </row>
        <row r="1402">
          <cell r="B1402" t="str">
            <v>C1602</v>
          </cell>
          <cell r="C1402" t="str">
            <v>LANTERNIM SIMPLES VÃO DE 40m</v>
          </cell>
          <cell r="D1402" t="str">
            <v>M2</v>
          </cell>
          <cell r="E1402">
            <v>19.08</v>
          </cell>
          <cell r="F1402">
            <v>24.8</v>
          </cell>
        </row>
        <row r="1403">
          <cell r="B1403" t="str">
            <v>C1597</v>
          </cell>
          <cell r="C1403" t="str">
            <v>LANTERNIM DUPLO VÃO DE 20m</v>
          </cell>
          <cell r="D1403" t="str">
            <v>M2</v>
          </cell>
          <cell r="E1403">
            <v>19.8</v>
          </cell>
          <cell r="F1403">
            <v>25.74</v>
          </cell>
        </row>
        <row r="1404">
          <cell r="B1404" t="str">
            <v>C1598</v>
          </cell>
          <cell r="C1404" t="str">
            <v>LANTERNIM DUPLO VÃO DE 30m</v>
          </cell>
          <cell r="D1404" t="str">
            <v>M2</v>
          </cell>
          <cell r="E1404">
            <v>23.15</v>
          </cell>
          <cell r="F1404">
            <v>30.1</v>
          </cell>
        </row>
        <row r="1405">
          <cell r="B1405" t="str">
            <v>C1599</v>
          </cell>
          <cell r="C1405" t="str">
            <v>LANTERNIM DUPLO VÃO DE 40m</v>
          </cell>
          <cell r="D1405" t="str">
            <v>M2</v>
          </cell>
          <cell r="E1405">
            <v>26.35</v>
          </cell>
          <cell r="F1405">
            <v>34.26</v>
          </cell>
        </row>
        <row r="1406">
          <cell r="B1406" t="str">
            <v>C1879</v>
          </cell>
          <cell r="C1406" t="str">
            <v>PERFIL METÁLICO ' I ', PRÉ-PINTADO C/ H=200mm</v>
          </cell>
          <cell r="D1406" t="str">
            <v>M</v>
          </cell>
          <cell r="E1406">
            <v>133.89</v>
          </cell>
          <cell r="F1406">
            <v>174.06</v>
          </cell>
        </row>
        <row r="1407">
          <cell r="B1407" t="str">
            <v>C1878</v>
          </cell>
          <cell r="C1407" t="str">
            <v>PERFIL METÁLICO ' I ', PRÉ-PINTADO C/ H=300mm</v>
          </cell>
          <cell r="D1407" t="str">
            <v>M</v>
          </cell>
          <cell r="E1407">
            <v>286.18</v>
          </cell>
          <cell r="F1407">
            <v>372.03</v>
          </cell>
        </row>
        <row r="1408">
          <cell r="B1408" t="str">
            <v>C1880</v>
          </cell>
          <cell r="C1408" t="str">
            <v>PERFIL METÁLICO ' I ', PRÉ-PINTADO C/ H=400mm</v>
          </cell>
          <cell r="D1408" t="str">
            <v>M</v>
          </cell>
          <cell r="E1408">
            <v>394.4</v>
          </cell>
          <cell r="F1408">
            <v>512.72</v>
          </cell>
        </row>
        <row r="1409">
          <cell r="B1409" t="str">
            <v>C1881</v>
          </cell>
          <cell r="C1409" t="str">
            <v>PERFIL METÁLICO ' I ', PRÉ-PINTADO C/ H=500mm</v>
          </cell>
          <cell r="D1409" t="str">
            <v>M</v>
          </cell>
          <cell r="E1409">
            <v>546.18</v>
          </cell>
          <cell r="F1409">
            <v>710.03</v>
          </cell>
        </row>
        <row r="1410">
          <cell r="B1410" t="str">
            <v>C4395</v>
          </cell>
          <cell r="C1410" t="str">
            <v>PERFIL "U" EM ALUMÍNIO 3/4" x 3/4" P/ COBERTURA</v>
          </cell>
          <cell r="D1410" t="str">
            <v>M</v>
          </cell>
          <cell r="E1410">
            <v>14.93</v>
          </cell>
          <cell r="F1410">
            <v>19.41</v>
          </cell>
        </row>
        <row r="1411">
          <cell r="C1411" t="str">
            <v>TELHAS</v>
          </cell>
          <cell r="F1411">
            <v>0</v>
          </cell>
        </row>
        <row r="1412">
          <cell r="B1412" t="str">
            <v>C0041</v>
          </cell>
          <cell r="C1412" t="str">
            <v>ALGEIROZ EM TELHAMENTO COLONIAL</v>
          </cell>
          <cell r="D1412" t="str">
            <v>M</v>
          </cell>
          <cell r="E1412">
            <v>8.08</v>
          </cell>
          <cell r="F1412">
            <v>10.5</v>
          </cell>
        </row>
        <row r="1413">
          <cell r="B1413" t="str">
            <v>C0387</v>
          </cell>
          <cell r="C1413" t="str">
            <v>BEIRA E BICA EM TELHA COLONIAL</v>
          </cell>
          <cell r="D1413" t="str">
            <v>M</v>
          </cell>
          <cell r="E1413">
            <v>4.04</v>
          </cell>
          <cell r="F1413">
            <v>5.25</v>
          </cell>
        </row>
        <row r="1414">
          <cell r="B1414" t="str">
            <v>C0675</v>
          </cell>
          <cell r="C1414" t="str">
            <v>CANTONEIRA DE FIBROCIMENTO P/TELHA ONDULADA</v>
          </cell>
          <cell r="D1414" t="str">
            <v>M</v>
          </cell>
          <cell r="E1414">
            <v>18.88</v>
          </cell>
          <cell r="F1414">
            <v>24.54</v>
          </cell>
        </row>
        <row r="1415">
          <cell r="B1415" t="str">
            <v>C0768</v>
          </cell>
          <cell r="C1415" t="str">
            <v>CHAPA CORRUGADA DE ALUMÍNIO E=0.7MM</v>
          </cell>
          <cell r="D1415" t="str">
            <v>M2</v>
          </cell>
          <cell r="E1415">
            <v>50.67</v>
          </cell>
          <cell r="F1415">
            <v>65.87</v>
          </cell>
        </row>
        <row r="1416">
          <cell r="B1416" t="str">
            <v>C0803</v>
          </cell>
          <cell r="C1416" t="str">
            <v>COBERTURA C/TELHA PVC RÍGIDO INCLINAÇÃO 27%</v>
          </cell>
          <cell r="D1416" t="str">
            <v>M2</v>
          </cell>
          <cell r="E1416">
            <v>28.17</v>
          </cell>
          <cell r="F1416">
            <v>36.62</v>
          </cell>
        </row>
        <row r="1417">
          <cell r="B1417" t="str">
            <v>C0987</v>
          </cell>
          <cell r="C1417" t="str">
            <v>CUMEEIRA ARTICULADA DE FIBROCIMENTO P/TELHA MODULADA</v>
          </cell>
          <cell r="D1417" t="str">
            <v>M</v>
          </cell>
          <cell r="E1417">
            <v>78.98</v>
          </cell>
          <cell r="F1417">
            <v>102.67</v>
          </cell>
        </row>
        <row r="1418">
          <cell r="B1418" t="str">
            <v>C0988</v>
          </cell>
          <cell r="C1418" t="str">
            <v>CUMEEIRA ARTICULADA DE FIBROCIMENTO P/TELHA VOGATEX</v>
          </cell>
          <cell r="D1418" t="str">
            <v>M</v>
          </cell>
          <cell r="E1418">
            <v>22.27</v>
          </cell>
          <cell r="F1418">
            <v>28.95</v>
          </cell>
        </row>
        <row r="1419">
          <cell r="B1419" t="str">
            <v>C0989</v>
          </cell>
          <cell r="C1419" t="str">
            <v>CUMEEIRA CERÂMICA DA TELHA CANAL "TIMOM"</v>
          </cell>
          <cell r="D1419" t="str">
            <v>M</v>
          </cell>
          <cell r="E1419">
            <v>8.56</v>
          </cell>
          <cell r="F1419">
            <v>11.13</v>
          </cell>
        </row>
        <row r="1420">
          <cell r="B1420" t="str">
            <v>C0990</v>
          </cell>
          <cell r="C1420" t="str">
            <v>CUMEEIRA CERÂMICA DA TELHA RETANGULAR "TIMOM"</v>
          </cell>
          <cell r="D1420" t="str">
            <v>M</v>
          </cell>
          <cell r="E1420">
            <v>8.74</v>
          </cell>
          <cell r="F1420">
            <v>11.36</v>
          </cell>
        </row>
        <row r="1421">
          <cell r="B1421" t="str">
            <v>C0993</v>
          </cell>
          <cell r="C1421" t="str">
            <v>CUMEEIRA DE ALUMÍNIO E=0.8mm</v>
          </cell>
          <cell r="D1421" t="str">
            <v>M</v>
          </cell>
          <cell r="E1421">
            <v>32.16</v>
          </cell>
          <cell r="F1421">
            <v>41.81</v>
          </cell>
        </row>
        <row r="1422">
          <cell r="B1422" t="str">
            <v>C0994</v>
          </cell>
          <cell r="C1422" t="str">
            <v>CUMEEIRA DE CONCRETO COLORIDA INCLUSIVE EMBOÇAMENTO</v>
          </cell>
          <cell r="D1422" t="str">
            <v>M</v>
          </cell>
          <cell r="E1422">
            <v>45.21</v>
          </cell>
          <cell r="F1422">
            <v>58.77</v>
          </cell>
        </row>
        <row r="1423">
          <cell r="B1423" t="str">
            <v>C0995</v>
          </cell>
          <cell r="C1423" t="str">
            <v>CUMEEIRA NORMAL DE FIBROCIMENTO P/TELHA CANALETE 49</v>
          </cell>
          <cell r="D1423" t="str">
            <v>M</v>
          </cell>
          <cell r="E1423">
            <v>67.74</v>
          </cell>
          <cell r="F1423">
            <v>88.06</v>
          </cell>
        </row>
        <row r="1424">
          <cell r="B1424" t="str">
            <v>C0996</v>
          </cell>
          <cell r="C1424" t="str">
            <v>CUMEEIRA NORMAL DE FIBROCIMENTO P/TELHA CANALETE 90</v>
          </cell>
          <cell r="D1424" t="str">
            <v>M</v>
          </cell>
          <cell r="E1424">
            <v>68.6</v>
          </cell>
          <cell r="F1424">
            <v>89.18</v>
          </cell>
        </row>
        <row r="1425">
          <cell r="B1425" t="str">
            <v>C0997</v>
          </cell>
          <cell r="C1425" t="str">
            <v>CUMEEIRA NORMAL DE FIBROCIMENTO P/TELHA KALHETA DELTA</v>
          </cell>
          <cell r="D1425" t="str">
            <v>M</v>
          </cell>
          <cell r="E1425">
            <v>63.84</v>
          </cell>
          <cell r="F1425">
            <v>82.99</v>
          </cell>
        </row>
        <row r="1426">
          <cell r="B1426" t="str">
            <v>C0998</v>
          </cell>
          <cell r="C1426" t="str">
            <v>CUMEEIRA NORMAL DE FIBROCIMENTO P/TELHA KALHETÃO</v>
          </cell>
          <cell r="D1426" t="str">
            <v>M</v>
          </cell>
          <cell r="E1426">
            <v>70.91</v>
          </cell>
          <cell r="F1426">
            <v>92.18</v>
          </cell>
        </row>
        <row r="1427">
          <cell r="B1427" t="str">
            <v>C0999</v>
          </cell>
          <cell r="C1427" t="str">
            <v>CUMEEIRA NORMAL DE FIBROCIMENTO P/TELHA MAXIPLAC</v>
          </cell>
          <cell r="D1427" t="str">
            <v>M</v>
          </cell>
          <cell r="E1427">
            <v>54.72</v>
          </cell>
          <cell r="F1427">
            <v>71.14</v>
          </cell>
        </row>
        <row r="1428">
          <cell r="B1428" t="str">
            <v>C1000</v>
          </cell>
          <cell r="C1428" t="str">
            <v>CUMEEIRA NORMAL DE FIBROCIMENTO P/TELHA ONDULADA</v>
          </cell>
          <cell r="D1428" t="str">
            <v>M</v>
          </cell>
          <cell r="E1428">
            <v>27.75</v>
          </cell>
          <cell r="F1428">
            <v>36.08</v>
          </cell>
        </row>
        <row r="1429">
          <cell r="B1429" t="str">
            <v>C1001</v>
          </cell>
          <cell r="C1429" t="str">
            <v>CUMEEIRA NORMAL PARA TELHA DE MADEIRA</v>
          </cell>
          <cell r="D1429" t="str">
            <v>M</v>
          </cell>
          <cell r="E1429">
            <v>10.02</v>
          </cell>
          <cell r="F1429">
            <v>13.03</v>
          </cell>
        </row>
        <row r="1430">
          <cell r="B1430" t="str">
            <v>C4463</v>
          </cell>
          <cell r="C1430" t="str">
            <v>CUMEEIRA TELHA CERÂMICA, EMBOÇADA</v>
          </cell>
          <cell r="D1430" t="str">
            <v>M</v>
          </cell>
          <cell r="E1430">
            <v>8.16</v>
          </cell>
          <cell r="F1430">
            <v>10.61</v>
          </cell>
        </row>
        <row r="1431">
          <cell r="B1431" t="str">
            <v>C1002</v>
          </cell>
          <cell r="C1431" t="str">
            <v>CUMEEIRA TERMOACÚSTICA</v>
          </cell>
          <cell r="D1431" t="str">
            <v>M</v>
          </cell>
          <cell r="E1431">
            <v>35.75</v>
          </cell>
          <cell r="F1431">
            <v>46.48</v>
          </cell>
        </row>
        <row r="1432">
          <cell r="B1432" t="str">
            <v>C1003</v>
          </cell>
          <cell r="C1432" t="str">
            <v>CUMEEIRA TIPO ONDULINE EM ESTRUTURA DE MADEIRA</v>
          </cell>
          <cell r="D1432" t="str">
            <v>M</v>
          </cell>
          <cell r="E1432">
            <v>21.98</v>
          </cell>
          <cell r="F1432">
            <v>28.57</v>
          </cell>
        </row>
        <row r="1433">
          <cell r="B1433" t="str">
            <v>C1004</v>
          </cell>
          <cell r="C1433" t="str">
            <v>CUMEEIRA TIPO ONDULINE EM ESTRUTURA METÁLICA</v>
          </cell>
          <cell r="D1433" t="str">
            <v>M</v>
          </cell>
          <cell r="E1433">
            <v>22.23</v>
          </cell>
          <cell r="F1433">
            <v>28.9</v>
          </cell>
        </row>
        <row r="1434">
          <cell r="B1434" t="str">
            <v>C1005</v>
          </cell>
          <cell r="C1434" t="str">
            <v>CUMEEIRA TIPO SHED OU RUFO DE FIBROCIMENTO P/TELHA ONDULADA</v>
          </cell>
          <cell r="D1434" t="str">
            <v>M</v>
          </cell>
          <cell r="E1434">
            <v>36.47</v>
          </cell>
          <cell r="F1434">
            <v>47.41</v>
          </cell>
        </row>
        <row r="1435">
          <cell r="B1435" t="str">
            <v>C1006</v>
          </cell>
          <cell r="C1435" t="str">
            <v>CUMEEIRA UNIVERSAL DE FIBROCIMENTO P/TELHA ONDULADA</v>
          </cell>
          <cell r="D1435" t="str">
            <v>M</v>
          </cell>
          <cell r="E1435">
            <v>22.94</v>
          </cell>
          <cell r="F1435">
            <v>29.82</v>
          </cell>
        </row>
        <row r="1436">
          <cell r="B1436" t="str">
            <v>C3858</v>
          </cell>
          <cell r="C1436" t="str">
            <v>DESMONTAGEM DE TELHAMENTO EM ESTRUTURAS METÁLICAS</v>
          </cell>
          <cell r="D1436" t="str">
            <v>M2</v>
          </cell>
          <cell r="E1436">
            <v>2.89</v>
          </cell>
          <cell r="F1436">
            <v>3.76</v>
          </cell>
        </row>
        <row r="1437">
          <cell r="B1437" t="str">
            <v>C4464</v>
          </cell>
          <cell r="C1437" t="str">
            <v>EMBOÇAMENTO DA ÚLTIMA FIADA TELHA CERÂMICA</v>
          </cell>
          <cell r="D1437" t="str">
            <v>M</v>
          </cell>
          <cell r="E1437">
            <v>4.04</v>
          </cell>
          <cell r="F1437">
            <v>5.25</v>
          </cell>
        </row>
        <row r="1438">
          <cell r="B1438" t="str">
            <v>C1363</v>
          </cell>
          <cell r="C1438" t="str">
            <v>FECHAMENTO LATERAL C/TELHA DE FIBROCIMENTO ONDULADA E=6mm</v>
          </cell>
          <cell r="D1438" t="str">
            <v>M2</v>
          </cell>
          <cell r="E1438">
            <v>20.05</v>
          </cell>
          <cell r="F1438">
            <v>26.07</v>
          </cell>
        </row>
        <row r="1439">
          <cell r="B1439" t="str">
            <v>C1380</v>
          </cell>
          <cell r="C1439" t="str">
            <v>FIXAÇÃO DE TELHAS CANALETE 90-(LINHA DE FIXAÇÃO)</v>
          </cell>
          <cell r="D1439" t="str">
            <v>UN</v>
          </cell>
          <cell r="E1439">
            <v>103.4</v>
          </cell>
          <cell r="F1439">
            <v>134.42</v>
          </cell>
        </row>
        <row r="1440">
          <cell r="B1440" t="str">
            <v>C1381</v>
          </cell>
          <cell r="C1440" t="str">
            <v>FIXAÇÃO DE TELHAS KALHETÃO (LINHA DE FIXAÇÃO)</v>
          </cell>
          <cell r="D1440" t="str">
            <v>UN</v>
          </cell>
          <cell r="E1440">
            <v>61.17</v>
          </cell>
          <cell r="F1440">
            <v>79.52</v>
          </cell>
        </row>
        <row r="1441">
          <cell r="B1441" t="str">
            <v>C3859</v>
          </cell>
          <cell r="C1441" t="str">
            <v>MONTAGEM DE TELHAMENTO EM ESTRUTURAS METÁLICAS</v>
          </cell>
          <cell r="D1441" t="str">
            <v>M2</v>
          </cell>
          <cell r="E1441">
            <v>3.62</v>
          </cell>
          <cell r="F1441">
            <v>4.71</v>
          </cell>
        </row>
        <row r="1442">
          <cell r="B1442" t="str">
            <v>C2199</v>
          </cell>
          <cell r="C1442" t="str">
            <v>RETELHAMENTO C/ OUTROS TIPOS DE TELHA MAT. FIXAÇÃO</v>
          </cell>
          <cell r="D1442" t="str">
            <v>M2</v>
          </cell>
          <cell r="E1442">
            <v>15.37</v>
          </cell>
          <cell r="F1442">
            <v>19.98</v>
          </cell>
        </row>
        <row r="1443">
          <cell r="B1443" t="str">
            <v>C2200</v>
          </cell>
          <cell r="C1443" t="str">
            <v>RETELHAMENTO C/ TELHA CERÂMICA ATE 20% NOVA</v>
          </cell>
          <cell r="D1443" t="str">
            <v>M2</v>
          </cell>
          <cell r="E1443">
            <v>14.39</v>
          </cell>
          <cell r="F1443">
            <v>18.71</v>
          </cell>
        </row>
        <row r="1444">
          <cell r="B1444" t="str">
            <v>C2201</v>
          </cell>
          <cell r="C1444" t="str">
            <v>RETELHAMENTO C/ TELHA CERÂMICA COM 50% NOVA</v>
          </cell>
          <cell r="D1444" t="str">
            <v>M2</v>
          </cell>
          <cell r="E1444">
            <v>16.1</v>
          </cell>
          <cell r="F1444">
            <v>20.93</v>
          </cell>
        </row>
        <row r="1445">
          <cell r="B1445" t="str">
            <v>C2203</v>
          </cell>
          <cell r="C1445" t="str">
            <v>RETELHAMENTO C/ TELHA FIBROCIMENTO MAT. DE FIXAÇÃO</v>
          </cell>
          <cell r="D1445" t="str">
            <v>M2</v>
          </cell>
          <cell r="E1445">
            <v>12.8</v>
          </cell>
          <cell r="F1445">
            <v>16.64</v>
          </cell>
        </row>
        <row r="1446">
          <cell r="B1446" t="str">
            <v>C2303</v>
          </cell>
          <cell r="C1446" t="str">
            <v>TAMPÃO DE FIBROCIMENTO P/TELHA KALHETA DELTA</v>
          </cell>
          <cell r="D1446" t="str">
            <v>M</v>
          </cell>
          <cell r="E1446">
            <v>32.9</v>
          </cell>
          <cell r="F1446">
            <v>42.77</v>
          </cell>
        </row>
        <row r="1447">
          <cell r="B1447" t="str">
            <v>C2304</v>
          </cell>
          <cell r="C1447" t="str">
            <v>TAMPÃO DE FIBROCIMENTO P/TELHA KALHETÃO</v>
          </cell>
          <cell r="D1447" t="str">
            <v>M</v>
          </cell>
          <cell r="E1447">
            <v>22.46</v>
          </cell>
          <cell r="F1447">
            <v>29.2</v>
          </cell>
        </row>
        <row r="1448">
          <cell r="B1448" t="str">
            <v>C2305</v>
          </cell>
          <cell r="C1448" t="str">
            <v>TAMPÃO E RUFO DE FIBROCIMENTO</v>
          </cell>
          <cell r="D1448" t="str">
            <v>M</v>
          </cell>
          <cell r="E1448">
            <v>66.05</v>
          </cell>
          <cell r="F1448">
            <v>85.87</v>
          </cell>
        </row>
        <row r="1449">
          <cell r="B1449" t="str">
            <v>C4462</v>
          </cell>
          <cell r="C1449" t="str">
            <v>TELHA CERÂMICA</v>
          </cell>
          <cell r="D1449" t="str">
            <v>M2</v>
          </cell>
          <cell r="E1449">
            <v>18.53</v>
          </cell>
          <cell r="F1449">
            <v>24.09</v>
          </cell>
        </row>
        <row r="1450">
          <cell r="B1450" t="str">
            <v>C2429</v>
          </cell>
          <cell r="C1450" t="str">
            <v>TELHA CERÂMICA TIPO CANAL C/ ESBARRO "TIMON"</v>
          </cell>
          <cell r="D1450" t="str">
            <v>M2</v>
          </cell>
          <cell r="E1450">
            <v>30.95</v>
          </cell>
          <cell r="F1450">
            <v>40.24</v>
          </cell>
        </row>
        <row r="1451">
          <cell r="B1451" t="str">
            <v>C2430</v>
          </cell>
          <cell r="C1451" t="str">
            <v>TELHA CERÂMICA TIPO RETANGULAR C/ ESBARRO "TIMOM"</v>
          </cell>
          <cell r="D1451" t="str">
            <v>M2</v>
          </cell>
          <cell r="E1451">
            <v>32.75</v>
          </cell>
          <cell r="F1451">
            <v>42.58</v>
          </cell>
        </row>
        <row r="1452">
          <cell r="B1452" t="str">
            <v>C2431</v>
          </cell>
          <cell r="C1452" t="str">
            <v>TELHA DE AÇO ZINCADA PRÉ-PINTADA INCLINAÇÃO 1%.VAO 10.5m</v>
          </cell>
          <cell r="D1452" t="str">
            <v>M2</v>
          </cell>
          <cell r="E1452">
            <v>59.75</v>
          </cell>
          <cell r="F1452">
            <v>77.68</v>
          </cell>
        </row>
        <row r="1453">
          <cell r="B1453" t="str">
            <v>C2432</v>
          </cell>
          <cell r="C1453" t="str">
            <v>TELHA DE AÇO ZINCADA PRÉ-PINTADA INCLINAÇÃO 2.75% VÃO 16m</v>
          </cell>
          <cell r="D1453" t="str">
            <v>M2</v>
          </cell>
          <cell r="E1453">
            <v>63.57</v>
          </cell>
          <cell r="F1453">
            <v>82.64</v>
          </cell>
        </row>
        <row r="1454">
          <cell r="B1454" t="str">
            <v>C2433</v>
          </cell>
          <cell r="C1454" t="str">
            <v>TELHA DE AÇO ZINCADA PRÉ-PINTADA INCLINAÇÃO 3%.VÃO 22m</v>
          </cell>
          <cell r="D1454" t="str">
            <v>M2</v>
          </cell>
          <cell r="E1454">
            <v>101.58</v>
          </cell>
          <cell r="F1454">
            <v>132.05</v>
          </cell>
        </row>
        <row r="1455">
          <cell r="B1455" t="str">
            <v>C2434</v>
          </cell>
          <cell r="C1455" t="str">
            <v>TELHA DE AÇO ZINCADA PRÉ-PINTADA INCLINAÇÃO 3%.VÃO 24m</v>
          </cell>
          <cell r="D1455" t="str">
            <v>M2</v>
          </cell>
          <cell r="E1455">
            <v>110.83</v>
          </cell>
          <cell r="F1455">
            <v>144.08</v>
          </cell>
        </row>
        <row r="1456">
          <cell r="B1456" t="str">
            <v>C2435</v>
          </cell>
          <cell r="C1456" t="str">
            <v>TELHA DE AÇO ZINCADA PRÉ-PINTADA INCLINAÇÃO 3%.VÃO 26m</v>
          </cell>
          <cell r="D1456" t="str">
            <v>M2</v>
          </cell>
          <cell r="E1456">
            <v>122.38</v>
          </cell>
          <cell r="F1456">
            <v>159.09</v>
          </cell>
        </row>
        <row r="1457">
          <cell r="B1457" t="str">
            <v>C2425</v>
          </cell>
          <cell r="C1457" t="str">
            <v>TELHA DE ALUMÍNIO C/ MIOLO POLIURETANO, TRAPEZOIDAL + LISA</v>
          </cell>
          <cell r="D1457" t="str">
            <v>M2</v>
          </cell>
          <cell r="E1457">
            <v>76.56</v>
          </cell>
          <cell r="F1457">
            <v>99.53</v>
          </cell>
        </row>
        <row r="1458">
          <cell r="B1458" t="str">
            <v>C2426</v>
          </cell>
          <cell r="C1458" t="str">
            <v>TELHA DE ALUMÍNIO C/MIOLO POLIURETANO, TRAPEZOIDAL+TRAPEZOIDAL</v>
          </cell>
          <cell r="D1458" t="str">
            <v>M2</v>
          </cell>
          <cell r="E1458">
            <v>76.56</v>
          </cell>
          <cell r="F1458">
            <v>99.53</v>
          </cell>
        </row>
        <row r="1459">
          <cell r="B1459" t="str">
            <v>C4554</v>
          </cell>
          <cell r="C1459" t="str">
            <v>TELHA DE ALUMÍNIO, TRAPEZOIDAL e = 0,7mm</v>
          </cell>
          <cell r="D1459" t="str">
            <v>M2</v>
          </cell>
          <cell r="E1459">
            <v>34.82</v>
          </cell>
          <cell r="F1459">
            <v>45.27</v>
          </cell>
        </row>
        <row r="1460">
          <cell r="B1460" t="str">
            <v>C2436</v>
          </cell>
          <cell r="C1460" t="str">
            <v>TELHA DE CONCRETO COLORIDA INCLINAÇÃO ACIMA DE 30%</v>
          </cell>
          <cell r="D1460" t="str">
            <v>M2</v>
          </cell>
          <cell r="E1460">
            <v>24.68</v>
          </cell>
          <cell r="F1460">
            <v>32.08</v>
          </cell>
        </row>
        <row r="1461">
          <cell r="B1461" t="str">
            <v>C2437</v>
          </cell>
          <cell r="C1461" t="str">
            <v>TELHA DE FIBROCIMENTO CANALETE 49 INCLINAÇÃO 3%</v>
          </cell>
          <cell r="D1461" t="str">
            <v>M2</v>
          </cell>
          <cell r="E1461">
            <v>79.18</v>
          </cell>
          <cell r="F1461">
            <v>102.93</v>
          </cell>
        </row>
        <row r="1462">
          <cell r="B1462" t="str">
            <v>C2438</v>
          </cell>
          <cell r="C1462" t="str">
            <v>TELHA DE FIBROCIMENTO CANALETE 90 INCLINAÇÃO 3%</v>
          </cell>
          <cell r="D1462" t="str">
            <v>M2</v>
          </cell>
          <cell r="E1462">
            <v>66.05</v>
          </cell>
          <cell r="F1462">
            <v>85.87</v>
          </cell>
        </row>
        <row r="1463">
          <cell r="B1463" t="str">
            <v>C2439</v>
          </cell>
          <cell r="C1463" t="str">
            <v>TELHA DE FIBROCIMENTO CANALETE 90 INCLINAÇÃO 9%</v>
          </cell>
          <cell r="D1463" t="str">
            <v>M2</v>
          </cell>
          <cell r="E1463">
            <v>66.82</v>
          </cell>
          <cell r="F1463">
            <v>86.87</v>
          </cell>
        </row>
        <row r="1464">
          <cell r="B1464" t="str">
            <v>C2440</v>
          </cell>
          <cell r="C1464" t="str">
            <v>TELHA DE FIBROCIMENTO KALHETA DELTA INCLINAÇÃO 3%</v>
          </cell>
          <cell r="D1464" t="str">
            <v>M2</v>
          </cell>
          <cell r="E1464">
            <v>79.89</v>
          </cell>
          <cell r="F1464">
            <v>103.86</v>
          </cell>
        </row>
        <row r="1465">
          <cell r="B1465" t="str">
            <v>C2441</v>
          </cell>
          <cell r="C1465" t="str">
            <v>TELHA DE FIBROCIMENTO KALHETÃO INCLINAÇÃO 3%</v>
          </cell>
          <cell r="D1465" t="str">
            <v>M2</v>
          </cell>
          <cell r="E1465">
            <v>68.05</v>
          </cell>
          <cell r="F1465">
            <v>88.47</v>
          </cell>
        </row>
        <row r="1466">
          <cell r="B1466" t="str">
            <v>C2442</v>
          </cell>
          <cell r="C1466" t="str">
            <v>TELHA DE FIBROCIMENTO KALHETÃO INCLINAÇÃO 9%</v>
          </cell>
          <cell r="D1466" t="str">
            <v>M2</v>
          </cell>
          <cell r="E1466">
            <v>68.74</v>
          </cell>
          <cell r="F1466">
            <v>89.36</v>
          </cell>
        </row>
        <row r="1467">
          <cell r="B1467" t="str">
            <v>C2443</v>
          </cell>
          <cell r="C1467" t="str">
            <v>TELHA DE FIBROCIMENTO MAXIPLAC E=6mm INCLINAÇÃO 27%</v>
          </cell>
          <cell r="D1467" t="str">
            <v>M2</v>
          </cell>
          <cell r="E1467">
            <v>12.04</v>
          </cell>
          <cell r="F1467">
            <v>15.65</v>
          </cell>
        </row>
        <row r="1468">
          <cell r="B1468" t="str">
            <v>C2444</v>
          </cell>
          <cell r="C1468" t="str">
            <v>TELHA DE FIBROCIMENTO MODULADA, INCLINAÇÃO 18%</v>
          </cell>
          <cell r="D1468" t="str">
            <v>M2</v>
          </cell>
          <cell r="E1468">
            <v>103.19</v>
          </cell>
          <cell r="F1468">
            <v>134.15</v>
          </cell>
        </row>
        <row r="1469">
          <cell r="B1469" t="str">
            <v>C2446</v>
          </cell>
          <cell r="C1469" t="str">
            <v>TELHA DE FIBROCIMENTO ONDULADA E=6mm EM ARCO</v>
          </cell>
          <cell r="D1469" t="str">
            <v>M2</v>
          </cell>
          <cell r="E1469">
            <v>21.2</v>
          </cell>
          <cell r="F1469">
            <v>27.56</v>
          </cell>
        </row>
        <row r="1470">
          <cell r="B1470" t="str">
            <v>C2445</v>
          </cell>
          <cell r="C1470" t="str">
            <v>TELHA DE FIBROCIMENTO ONDULADA E=6mm , INCLINAÇÃO 27%</v>
          </cell>
          <cell r="D1470" t="str">
            <v>M2</v>
          </cell>
          <cell r="E1470">
            <v>19.98</v>
          </cell>
          <cell r="F1470">
            <v>25.97</v>
          </cell>
        </row>
        <row r="1471">
          <cell r="B1471" t="str">
            <v>C3745</v>
          </cell>
          <cell r="C1471" t="str">
            <v>TELHA DE FIBROCIMENTO ONDULADA E= 8MM INCLINAÇÃO 27%</v>
          </cell>
          <cell r="D1471" t="str">
            <v>M2</v>
          </cell>
          <cell r="E1471">
            <v>31.68</v>
          </cell>
          <cell r="F1471">
            <v>41.18</v>
          </cell>
        </row>
        <row r="1472">
          <cell r="B1472" t="str">
            <v>C2447</v>
          </cell>
          <cell r="C1472" t="str">
            <v>TELHA DE FIBROCIMENTO VOGATEX, INCLINAÇÃO 27%</v>
          </cell>
          <cell r="D1472" t="str">
            <v>M2</v>
          </cell>
          <cell r="E1472">
            <v>8.63</v>
          </cell>
          <cell r="F1472">
            <v>11.22</v>
          </cell>
        </row>
        <row r="1473">
          <cell r="B1473" t="str">
            <v>C2448</v>
          </cell>
          <cell r="C1473" t="str">
            <v>TELHA DE MADEIRA COMPENSADA ONDULADA E=6mm</v>
          </cell>
          <cell r="D1473" t="str">
            <v>M2</v>
          </cell>
          <cell r="E1473">
            <v>9.2</v>
          </cell>
          <cell r="F1473">
            <v>11.96</v>
          </cell>
        </row>
        <row r="1474">
          <cell r="B1474" t="str">
            <v>C2449</v>
          </cell>
          <cell r="C1474" t="str">
            <v>TELHA DE POLIESTER REFORÇADO</v>
          </cell>
          <cell r="D1474" t="str">
            <v>M2</v>
          </cell>
          <cell r="E1474">
            <v>15.86</v>
          </cell>
          <cell r="F1474">
            <v>20.62</v>
          </cell>
        </row>
        <row r="1475">
          <cell r="B1475" t="str">
            <v>C2450</v>
          </cell>
          <cell r="C1475" t="str">
            <v>TELHA TERMOACÚSTICA TRAPEZOIDAL INCLINAÇÃO 17.6%</v>
          </cell>
          <cell r="D1475" t="str">
            <v>M2</v>
          </cell>
          <cell r="E1475">
            <v>103.25</v>
          </cell>
          <cell r="F1475">
            <v>134.23</v>
          </cell>
        </row>
        <row r="1476">
          <cell r="B1476" t="str">
            <v>C2451</v>
          </cell>
          <cell r="C1476" t="str">
            <v>TELHA TIPO ONDULINE EM ESTRUTURA DE MADEIRA</v>
          </cell>
          <cell r="D1476" t="str">
            <v>M2</v>
          </cell>
          <cell r="E1476">
            <v>22.17</v>
          </cell>
          <cell r="F1476">
            <v>28.82</v>
          </cell>
        </row>
        <row r="1477">
          <cell r="B1477" t="str">
            <v>C2452</v>
          </cell>
          <cell r="C1477" t="str">
            <v>TELHA TIPO ONDULINE EM ESTRUTURA METÁLICA</v>
          </cell>
          <cell r="D1477" t="str">
            <v>M2</v>
          </cell>
          <cell r="E1477">
            <v>22.67</v>
          </cell>
          <cell r="F1477">
            <v>29.47</v>
          </cell>
        </row>
        <row r="1478">
          <cell r="B1478" t="str">
            <v>C2453</v>
          </cell>
          <cell r="C1478" t="str">
            <v>TELHA TRANSPARENTE ONDULADA</v>
          </cell>
          <cell r="D1478" t="str">
            <v>M2</v>
          </cell>
          <cell r="E1478">
            <v>29.93</v>
          </cell>
          <cell r="F1478">
            <v>38.91</v>
          </cell>
        </row>
        <row r="1479">
          <cell r="C1479" t="str">
            <v>COBERTURA (MADEIRAMENTO E TELHAMENTO)</v>
          </cell>
          <cell r="F1479">
            <v>0</v>
          </cell>
        </row>
        <row r="1480">
          <cell r="B1480" t="str">
            <v>C0800</v>
          </cell>
          <cell r="C1480" t="str">
            <v>COBERTURA C/TELHA ESTRUTURAL DE FIBRO-CIMENTO, CANALETE 49 C/ APOIOS</v>
          </cell>
          <cell r="D1480" t="str">
            <v>M2</v>
          </cell>
          <cell r="E1480">
            <v>114.57</v>
          </cell>
          <cell r="F1480">
            <v>148.94</v>
          </cell>
        </row>
        <row r="1481">
          <cell r="B1481" t="str">
            <v>C0801</v>
          </cell>
          <cell r="C1481" t="str">
            <v>COBERTURA C/TELHA ESTRUTURAL DE FIBRO-CIMENTO, CANALETE 90 C/ APOIOS</v>
          </cell>
          <cell r="D1481" t="str">
            <v>M2</v>
          </cell>
          <cell r="E1481">
            <v>99.78</v>
          </cell>
          <cell r="F1481">
            <v>129.71</v>
          </cell>
        </row>
        <row r="1482">
          <cell r="B1482" t="str">
            <v>C0802</v>
          </cell>
          <cell r="C1482" t="str">
            <v>COBERTURA C/TELHA ONDULADA DE FIBRO-CIMENTO E= 6mm ( C/MADEIRAMENTO )</v>
          </cell>
          <cell r="D1482" t="str">
            <v>M2</v>
          </cell>
          <cell r="E1482">
            <v>60.16</v>
          </cell>
          <cell r="F1482">
            <v>78.21</v>
          </cell>
        </row>
        <row r="1483">
          <cell r="B1483" t="str">
            <v>C4465</v>
          </cell>
          <cell r="C1483" t="str">
            <v>COBERTURA TELHA CERÂMICA - (RIPA, CAIBRO)</v>
          </cell>
          <cell r="D1483" t="str">
            <v>M2</v>
          </cell>
          <cell r="E1483">
            <v>39.19</v>
          </cell>
          <cell r="F1483">
            <v>50.95</v>
          </cell>
        </row>
        <row r="1484">
          <cell r="B1484" t="str">
            <v>C4466</v>
          </cell>
          <cell r="C1484" t="str">
            <v>COBERTURA TELHA CERÂMICA (RIPA, CAIBRO, LINHA)</v>
          </cell>
          <cell r="D1484" t="str">
            <v>M2</v>
          </cell>
          <cell r="E1484">
            <v>58.67</v>
          </cell>
          <cell r="F1484">
            <v>76.27</v>
          </cell>
        </row>
        <row r="1485">
          <cell r="C1485" t="str">
            <v>DOMOS</v>
          </cell>
          <cell r="F1485">
            <v>0</v>
          </cell>
        </row>
        <row r="1486">
          <cell r="B1486" t="str">
            <v>C4370</v>
          </cell>
          <cell r="C1486" t="str">
            <v>ABÓBADA DE POLICARBONATO TRANSPARENTE (FORN./MONTAGEM)</v>
          </cell>
          <cell r="D1486" t="str">
            <v>M2</v>
          </cell>
          <cell r="E1486">
            <v>571.76</v>
          </cell>
          <cell r="F1486">
            <v>743.29</v>
          </cell>
        </row>
        <row r="1487">
          <cell r="B1487" t="str">
            <v>C0769</v>
          </cell>
          <cell r="C1487" t="str">
            <v>CHAPA POLICARBONATO ALVEOLAR CRISTAL ESP.= 6mm</v>
          </cell>
          <cell r="D1487" t="str">
            <v>M2</v>
          </cell>
          <cell r="E1487">
            <v>69.4</v>
          </cell>
          <cell r="F1487">
            <v>90.22</v>
          </cell>
        </row>
        <row r="1488">
          <cell r="B1488" t="str">
            <v>C0770</v>
          </cell>
          <cell r="C1488" t="str">
            <v>CHAPA POLICARBONATO COMPACTO CRISTAL ESP.= 6mm</v>
          </cell>
          <cell r="D1488" t="str">
            <v>M2</v>
          </cell>
          <cell r="E1488">
            <v>307.43</v>
          </cell>
          <cell r="F1488">
            <v>399.66</v>
          </cell>
        </row>
        <row r="1489">
          <cell r="B1489" t="str">
            <v>C0771</v>
          </cell>
          <cell r="C1489" t="str">
            <v>CHAPA POLICARBONATO FUMÊ ESP.= 4mm</v>
          </cell>
          <cell r="D1489" t="str">
            <v>M2</v>
          </cell>
          <cell r="E1489">
            <v>49.74</v>
          </cell>
          <cell r="F1489">
            <v>64.66</v>
          </cell>
        </row>
        <row r="1490">
          <cell r="B1490" t="str">
            <v>C0772</v>
          </cell>
          <cell r="C1490" t="str">
            <v>CHAPA POLICARBONATO FUMÊ ESP.= 4mm C/ PELICULA REFLETIVA</v>
          </cell>
          <cell r="D1490" t="str">
            <v>M2</v>
          </cell>
          <cell r="E1490">
            <v>658.02</v>
          </cell>
          <cell r="F1490">
            <v>855.43</v>
          </cell>
        </row>
        <row r="1491">
          <cell r="B1491" t="str">
            <v>C1147</v>
          </cell>
          <cell r="C1491" t="str">
            <v>DOMO INDIVIDUAL DE ACRÍLICO</v>
          </cell>
          <cell r="D1491" t="str">
            <v>M2</v>
          </cell>
          <cell r="E1491">
            <v>358.99</v>
          </cell>
          <cell r="F1491">
            <v>466.69</v>
          </cell>
        </row>
        <row r="1492">
          <cell r="B1492" t="str">
            <v>C1148</v>
          </cell>
          <cell r="C1492" t="str">
            <v>DOMO INDIVIDUAL DE FIBRA DE VIDRO</v>
          </cell>
          <cell r="D1492" t="str">
            <v>M2</v>
          </cell>
          <cell r="E1492">
            <v>282.95</v>
          </cell>
          <cell r="F1492">
            <v>367.84</v>
          </cell>
        </row>
        <row r="1493">
          <cell r="B1493" t="str">
            <v>C1149</v>
          </cell>
          <cell r="C1493" t="str">
            <v>DOMO MODULAR DE ACRÍLICO</v>
          </cell>
          <cell r="D1493" t="str">
            <v>M2</v>
          </cell>
          <cell r="E1493">
            <v>382.09</v>
          </cell>
          <cell r="F1493">
            <v>496.72</v>
          </cell>
        </row>
        <row r="1494">
          <cell r="B1494" t="str">
            <v>C1150</v>
          </cell>
          <cell r="C1494" t="str">
            <v>DOMO MODULAR DE FIBRA DE VIDRO</v>
          </cell>
          <cell r="D1494" t="str">
            <v>M2</v>
          </cell>
          <cell r="E1494">
            <v>447.4</v>
          </cell>
          <cell r="F1494">
            <v>581.62</v>
          </cell>
        </row>
        <row r="1495">
          <cell r="C1495" t="str">
            <v>OUTROS ELEMENTOS</v>
          </cell>
          <cell r="F1495">
            <v>0</v>
          </cell>
        </row>
        <row r="1496">
          <cell r="B1496" t="str">
            <v>C3448</v>
          </cell>
          <cell r="C1496" t="str">
            <v>BEIRAL DE MADEIRA (1X10)cm</v>
          </cell>
          <cell r="D1496" t="str">
            <v>M</v>
          </cell>
          <cell r="E1496">
            <v>10.55</v>
          </cell>
          <cell r="F1496">
            <v>13.72</v>
          </cell>
        </row>
        <row r="1497">
          <cell r="B1497" t="str">
            <v>C0388</v>
          </cell>
          <cell r="C1497" t="str">
            <v>BEIRAL DE MADEIRA DE (2 X 8)cm, INCLUSIVE PINTURA</v>
          </cell>
          <cell r="D1497" t="str">
            <v>M</v>
          </cell>
          <cell r="E1497">
            <v>10.43</v>
          </cell>
          <cell r="F1497">
            <v>13.56</v>
          </cell>
        </row>
        <row r="1498">
          <cell r="B1498" t="str">
            <v>C0657</v>
          </cell>
          <cell r="C1498" t="str">
            <v>CALHA DE ALUMÍNIO DESENVOLVIMENTO DE 25cm</v>
          </cell>
          <cell r="D1498" t="str">
            <v>M</v>
          </cell>
          <cell r="E1498">
            <v>18.6</v>
          </cell>
          <cell r="F1498">
            <v>24.18</v>
          </cell>
        </row>
        <row r="1499">
          <cell r="B1499" t="str">
            <v>C0658</v>
          </cell>
          <cell r="C1499" t="str">
            <v>CALHA DE CHAPA COBRE 26 DESENVOLVIMENTO 33cm</v>
          </cell>
          <cell r="D1499" t="str">
            <v>M</v>
          </cell>
          <cell r="E1499">
            <v>51.95</v>
          </cell>
          <cell r="F1499">
            <v>67.54</v>
          </cell>
        </row>
        <row r="1500">
          <cell r="B1500" t="str">
            <v>C0659</v>
          </cell>
          <cell r="C1500" t="str">
            <v>CALHA DE CHAPA COBRE 26 DESENVOLVIMENTO 50cm</v>
          </cell>
          <cell r="D1500" t="str">
            <v>M</v>
          </cell>
          <cell r="E1500">
            <v>71.63</v>
          </cell>
          <cell r="F1500">
            <v>93.12</v>
          </cell>
        </row>
        <row r="1501">
          <cell r="B1501" t="str">
            <v>C0660</v>
          </cell>
          <cell r="C1501" t="str">
            <v>CALHA DE CHAPA GALVANIZADA 26 DESENVOLVIMENTO 33cm</v>
          </cell>
          <cell r="D1501" t="str">
            <v>M</v>
          </cell>
          <cell r="E1501">
            <v>25.33</v>
          </cell>
          <cell r="F1501">
            <v>32.93</v>
          </cell>
        </row>
        <row r="1502">
          <cell r="B1502" t="str">
            <v>C0661</v>
          </cell>
          <cell r="C1502" t="str">
            <v>CALHA DE CHAPA GALVANIZADA 26 DESENVOLVIMENTO 50cm</v>
          </cell>
          <cell r="D1502" t="str">
            <v>M</v>
          </cell>
          <cell r="E1502">
            <v>39.18</v>
          </cell>
          <cell r="F1502">
            <v>50.93</v>
          </cell>
        </row>
        <row r="1503">
          <cell r="B1503" t="str">
            <v>C0662</v>
          </cell>
          <cell r="C1503" t="str">
            <v>CALHA DE FIBERGLASS ESP.= 2mm DESENVOLVIMENTO 30cm</v>
          </cell>
          <cell r="D1503" t="str">
            <v>M</v>
          </cell>
          <cell r="E1503">
            <v>22.67</v>
          </cell>
          <cell r="F1503">
            <v>29.47</v>
          </cell>
        </row>
        <row r="1504">
          <cell r="B1504" t="str">
            <v>C3684</v>
          </cell>
          <cell r="C1504" t="str">
            <v>COBERTA EM PALHA DE CARNAÚBA</v>
          </cell>
          <cell r="D1504" t="str">
            <v>M2</v>
          </cell>
          <cell r="E1504">
            <v>14.8</v>
          </cell>
          <cell r="F1504">
            <v>19.24</v>
          </cell>
        </row>
        <row r="1505">
          <cell r="B1505" t="str">
            <v>C3746</v>
          </cell>
          <cell r="C1505" t="str">
            <v>ESTACIONAMENTO COBERTO C/ TELHA DE FIBROCIMENTO - VAGA (4,50x2,75)</v>
          </cell>
          <cell r="D1505" t="str">
            <v>M2</v>
          </cell>
          <cell r="E1505">
            <v>66.02</v>
          </cell>
          <cell r="F1505">
            <v>85.83</v>
          </cell>
        </row>
        <row r="1506">
          <cell r="B1506" t="str">
            <v>C1631</v>
          </cell>
          <cell r="C1506" t="str">
            <v>LONA PLÁSTICA PRETA, P/SERVIÇOS EM COBERTAS</v>
          </cell>
          <cell r="D1506" t="str">
            <v>M2</v>
          </cell>
          <cell r="E1506">
            <v>3.35</v>
          </cell>
          <cell r="F1506">
            <v>4.36</v>
          </cell>
        </row>
        <row r="1507">
          <cell r="B1507" t="str">
            <v>C2248</v>
          </cell>
          <cell r="C1507" t="str">
            <v>RUFO DE CHAPA COBRE 26 DESENVOLVIMENTO 33cm</v>
          </cell>
          <cell r="D1507" t="str">
            <v>M</v>
          </cell>
          <cell r="E1507">
            <v>42.77</v>
          </cell>
          <cell r="F1507">
            <v>55.6</v>
          </cell>
        </row>
        <row r="1508">
          <cell r="B1508" t="str">
            <v>C2249</v>
          </cell>
          <cell r="C1508" t="str">
            <v>RUFO DE CHAPA GALVANIZADA 26 DESENVOLVIMENTO 33cm</v>
          </cell>
          <cell r="D1508" t="str">
            <v>M</v>
          </cell>
          <cell r="E1508">
            <v>17.45</v>
          </cell>
          <cell r="F1508">
            <v>22.69</v>
          </cell>
        </row>
        <row r="1509">
          <cell r="B1509" t="str">
            <v>C2250</v>
          </cell>
          <cell r="C1509" t="str">
            <v>RUFO DE FIBROCIMENTO</v>
          </cell>
          <cell r="D1509" t="str">
            <v>M</v>
          </cell>
          <cell r="E1509">
            <v>51</v>
          </cell>
          <cell r="F1509">
            <v>66.3</v>
          </cell>
        </row>
        <row r="1510">
          <cell r="B1510" t="str">
            <v>C2251</v>
          </cell>
          <cell r="C1510" t="str">
            <v>RUFO DE FIBROCIMENTO C/ VEDAÇÃO ELÁSTICA</v>
          </cell>
          <cell r="D1510" t="str">
            <v>M</v>
          </cell>
          <cell r="E1510">
            <v>60.53</v>
          </cell>
          <cell r="F1510">
            <v>78.69</v>
          </cell>
        </row>
        <row r="1511">
          <cell r="B1511" t="str">
            <v>C2252</v>
          </cell>
          <cell r="C1511" t="str">
            <v>RUFO DE FIBROCIMENTO P/TELHA MAXIPLAC</v>
          </cell>
          <cell r="D1511" t="str">
            <v>M</v>
          </cell>
          <cell r="E1511">
            <v>43.14</v>
          </cell>
          <cell r="F1511">
            <v>56.08</v>
          </cell>
        </row>
        <row r="1512">
          <cell r="B1512" t="str">
            <v>C2253</v>
          </cell>
          <cell r="C1512" t="str">
            <v>RUFO DE FIBROCIMENTO P/TELHA ONDULADA</v>
          </cell>
          <cell r="D1512" t="str">
            <v>M</v>
          </cell>
          <cell r="E1512">
            <v>36.47</v>
          </cell>
          <cell r="F1512">
            <v>47.41</v>
          </cell>
        </row>
        <row r="1513">
          <cell r="B1513" t="str">
            <v>C3652</v>
          </cell>
          <cell r="C1513" t="str">
            <v>RUFO/ALGEIROZ EM CONCRETO PRÉ-MOLDADO L=30CM</v>
          </cell>
          <cell r="D1513" t="str">
            <v>M</v>
          </cell>
          <cell r="E1513">
            <v>66.36</v>
          </cell>
          <cell r="F1513">
            <v>86.27</v>
          </cell>
        </row>
        <row r="1514">
          <cell r="B1514" t="str">
            <v>C2479</v>
          </cell>
          <cell r="C1514" t="str">
            <v>TOLDO COM ESTRUTURA METÁLICA</v>
          </cell>
          <cell r="D1514" t="str">
            <v>M2</v>
          </cell>
          <cell r="E1514">
            <v>134.87</v>
          </cell>
          <cell r="F1514">
            <v>175.33</v>
          </cell>
        </row>
        <row r="1515">
          <cell r="C1515" t="str">
            <v>IMPERMEABILIZAÇÃO </v>
          </cell>
          <cell r="F1515">
            <v>0</v>
          </cell>
        </row>
        <row r="1516">
          <cell r="C1516" t="str">
            <v>BALDRAMES</v>
          </cell>
          <cell r="F1516">
            <v>0</v>
          </cell>
        </row>
        <row r="1517">
          <cell r="B1517" t="str">
            <v>C1462</v>
          </cell>
          <cell r="C1517" t="str">
            <v>IMPERMEABILIZAÇÃO DE ALVENARIA DE EMBASAMENTO NO RESPALDO C/ARGAMASSA CIMENTO E AREIA S/ PENEIRAMENTO, TRAÇO 1:3, ESP.=2cm C/ ADITIVO IMPERMABILIZANTE</v>
          </cell>
          <cell r="D1517" t="str">
            <v>M2</v>
          </cell>
          <cell r="E1517">
            <v>17.37</v>
          </cell>
          <cell r="F1517">
            <v>22.58</v>
          </cell>
        </row>
        <row r="1518">
          <cell r="B1518" t="str">
            <v>C1466</v>
          </cell>
          <cell r="C1518" t="str">
            <v>IMPERMEABILIZAÇÃO HORIZONTAL DE ALICERCES C/MANTA BUTÍLICA EM PAREDES DE 1 ½ TIJOLO</v>
          </cell>
          <cell r="D1518" t="str">
            <v>M</v>
          </cell>
          <cell r="E1518">
            <v>26.16</v>
          </cell>
          <cell r="F1518">
            <v>34.01</v>
          </cell>
        </row>
        <row r="1519">
          <cell r="C1519" t="str">
            <v>PISOS</v>
          </cell>
          <cell r="F1519">
            <v>0</v>
          </cell>
        </row>
        <row r="1520">
          <cell r="B1520" t="str">
            <v>C1424</v>
          </cell>
          <cell r="C1520" t="str">
            <v>GEOTEXTIL COMO CAMADA DE DESLIZAMENTO / SEPARAÇÃO OU COMO CAMADA DE BERÇO E/OU AMORTECIMENTO</v>
          </cell>
          <cell r="D1520" t="str">
            <v>M2</v>
          </cell>
          <cell r="E1520">
            <v>4.33</v>
          </cell>
          <cell r="F1520">
            <v>5.63</v>
          </cell>
        </row>
        <row r="1521">
          <cell r="B1521" t="str">
            <v>C1425</v>
          </cell>
          <cell r="C1521" t="str">
            <v>GEOTEXTIL COMO PROTEÇÃO CONTRA PUNCIONAMENTO</v>
          </cell>
          <cell r="D1521" t="str">
            <v>M2</v>
          </cell>
          <cell r="E1521">
            <v>4.18</v>
          </cell>
          <cell r="F1521">
            <v>5.43</v>
          </cell>
        </row>
        <row r="1522">
          <cell r="B1522" t="str">
            <v>C1465</v>
          </cell>
          <cell r="C1522" t="str">
            <v>IMPERMEABILIZAÇÃO DE ÁREAS SUJEITAS A INFILTRAÇÃO POR LENÇOL FREÁTICO</v>
          </cell>
          <cell r="D1522" t="str">
            <v>M2</v>
          </cell>
          <cell r="E1522">
            <v>15.76</v>
          </cell>
          <cell r="F1522">
            <v>20.49</v>
          </cell>
        </row>
        <row r="1523">
          <cell r="B1523" t="str">
            <v>C1472</v>
          </cell>
          <cell r="C1523" t="str">
            <v>IMPERMEABILIZAÇÃO P/ REBAIXO BANHEIRO E COZINHA C/TINTA ASFÁLTICA</v>
          </cell>
          <cell r="D1523" t="str">
            <v>M2</v>
          </cell>
          <cell r="E1523">
            <v>6.33</v>
          </cell>
          <cell r="F1523">
            <v>8.23</v>
          </cell>
        </row>
        <row r="1524">
          <cell r="B1524" t="str">
            <v>C2057</v>
          </cell>
          <cell r="C1524" t="str">
            <v>PROTEÇÃO DE SUPERFÍCIES IMPERMEABILIZADAS</v>
          </cell>
          <cell r="D1524" t="str">
            <v>M2</v>
          </cell>
          <cell r="E1524">
            <v>12.09</v>
          </cell>
          <cell r="F1524">
            <v>15.72</v>
          </cell>
        </row>
        <row r="1525">
          <cell r="C1525" t="str">
            <v>CALHAS</v>
          </cell>
          <cell r="F1525">
            <v>0</v>
          </cell>
        </row>
        <row r="1526">
          <cell r="B1526" t="str">
            <v>C1458</v>
          </cell>
          <cell r="C1526" t="str">
            <v>IMPERMEABILIZAÇÃO C/ IMPERMEABILIZANTE ESTRUTURAL E APLICAÇÃO DE MEMBRANA DE BASE ACRÍLICA</v>
          </cell>
          <cell r="D1526" t="str">
            <v>M2</v>
          </cell>
          <cell r="E1526">
            <v>33.05</v>
          </cell>
          <cell r="F1526">
            <v>42.97</v>
          </cell>
        </row>
        <row r="1527">
          <cell r="B1527" t="str">
            <v>C1463</v>
          </cell>
          <cell r="C1527" t="str">
            <v>IMPERMEABILIZAÇÃO DE CALHA, VIGA-CALHA, JARDINEIRA C/MANTA ASFÁLTICA .AUTO-ADESIVA</v>
          </cell>
          <cell r="D1527" t="str">
            <v>M2</v>
          </cell>
          <cell r="E1527">
            <v>12.88</v>
          </cell>
          <cell r="F1527">
            <v>16.74</v>
          </cell>
        </row>
        <row r="1528">
          <cell r="B1528" t="str">
            <v>C1470</v>
          </cell>
          <cell r="C1528" t="str">
            <v>IMPERMEABILIZAÇÃO JARDINEIRAS C/ARGAMASSA DE CIMENTO E AREIA S/ PENEIRAMENTO, TRAÇO 1:3 - ESP.= 3cm</v>
          </cell>
          <cell r="D1528" t="str">
            <v>M2</v>
          </cell>
          <cell r="E1528">
            <v>21.54</v>
          </cell>
          <cell r="F1528">
            <v>28</v>
          </cell>
        </row>
        <row r="1529">
          <cell r="C1529" t="str">
            <v>COBERTURAS</v>
          </cell>
          <cell r="F1529">
            <v>0</v>
          </cell>
        </row>
        <row r="1530">
          <cell r="B1530" t="str">
            <v>C1476</v>
          </cell>
          <cell r="C1530" t="str">
            <v>IMPERMEABILIZAÇÃO À BASE DE ELASTÔMEROS SINTÉTICOS CALANDRADOS E PRÉ-VULCANIZADOS C/ MANTA BUTÍLICA</v>
          </cell>
          <cell r="D1530" t="str">
            <v>M2</v>
          </cell>
          <cell r="E1530">
            <v>73.82</v>
          </cell>
          <cell r="F1530">
            <v>95.97</v>
          </cell>
        </row>
        <row r="1531">
          <cell r="B1531" t="str">
            <v>C1173</v>
          </cell>
          <cell r="C1531" t="str">
            <v>IMPERMEABILIZAÇÃO À BASE DE ELASTÔMEROS SINTÉTICOS "NEOPRENE + HYPALON"</v>
          </cell>
          <cell r="D1531" t="str">
            <v>M2</v>
          </cell>
          <cell r="E1531">
            <v>105.78</v>
          </cell>
          <cell r="F1531">
            <v>137.51</v>
          </cell>
        </row>
        <row r="1532">
          <cell r="B1532" t="str">
            <v>C1232</v>
          </cell>
          <cell r="C1532" t="str">
            <v>IMPERMEABILIZAÇÃO À BASE DE EMULSÃO ASFÁLTICA ESTRUTURADA C/ VÉU DE FIBRA DE VIDRO C/ PINTURA DEFLETIVA</v>
          </cell>
          <cell r="D1532" t="str">
            <v>M2</v>
          </cell>
          <cell r="E1532">
            <v>52.96</v>
          </cell>
          <cell r="F1532">
            <v>68.85</v>
          </cell>
        </row>
        <row r="1533">
          <cell r="B1533" t="str">
            <v>C1459</v>
          </cell>
          <cell r="C1533" t="str">
            <v>IMPERMEABLIZAÇÃO C/ APLICAÇÃO DIRETA DE IMPERMEABILIZANTE ESTRUTURAL SEGUIDA DE APLICAÇÃO DE MEMBRANA DE BASE ACRÍLICA</v>
          </cell>
          <cell r="D1533" t="str">
            <v>M2</v>
          </cell>
          <cell r="E1533">
            <v>33.05</v>
          </cell>
          <cell r="F1533">
            <v>42.97</v>
          </cell>
        </row>
        <row r="1534">
          <cell r="B1534" t="str">
            <v>C1471</v>
          </cell>
          <cell r="C1534" t="str">
            <v>IMPERMEABILIZAÇÃO C/ MANTA ASFÁLTICA C/ ARMADURA DE FILME DE POLIETILENO</v>
          </cell>
          <cell r="D1534" t="str">
            <v>M2</v>
          </cell>
          <cell r="E1534">
            <v>26.33</v>
          </cell>
          <cell r="F1534">
            <v>34.23</v>
          </cell>
        </row>
        <row r="1535">
          <cell r="B1535" t="str">
            <v>C1464</v>
          </cell>
          <cell r="C1535" t="str">
            <v>IMPERMEABILIZAÇÃO DE COBERTURAS PLANAS C/MANTA À BASE DE ASFALTO MODIFICADO</v>
          </cell>
          <cell r="D1535" t="str">
            <v>M2</v>
          </cell>
          <cell r="E1535">
            <v>23.39</v>
          </cell>
          <cell r="F1535">
            <v>30.41</v>
          </cell>
        </row>
        <row r="1536">
          <cell r="B1536" t="str">
            <v>C1779</v>
          </cell>
          <cell r="C1536" t="str">
            <v>IMPERMEABILIZAÇÃO DE LAJES C/ MANTA ASFÁLTICA PRÉ-FABRICADA, C/ VÉU DE POLIÉSTER</v>
          </cell>
          <cell r="D1536" t="str">
            <v>M2</v>
          </cell>
          <cell r="E1536">
            <v>13.94</v>
          </cell>
          <cell r="F1536">
            <v>18.12</v>
          </cell>
        </row>
        <row r="1537">
          <cell r="C1537" t="str">
            <v>RESERVATÓRIOS</v>
          </cell>
          <cell r="F1537">
            <v>0</v>
          </cell>
        </row>
        <row r="1538">
          <cell r="B1538" t="str">
            <v>C1473</v>
          </cell>
          <cell r="C1538" t="str">
            <v>IMPERMEABILIZAÇÃO DE RESERVATÓRIOS E PISCINAS ELEVADAS C/ IMPERMEABILIZANTE ESTRUTURAL C/ APLICAÇÃO DE MEMBRANA ELÁSTICA BI-COMPONENTE</v>
          </cell>
          <cell r="D1538" t="str">
            <v>M2</v>
          </cell>
          <cell r="E1538">
            <v>17.46</v>
          </cell>
          <cell r="F1538">
            <v>22.7</v>
          </cell>
        </row>
        <row r="1539">
          <cell r="B1539" t="str">
            <v>C1474</v>
          </cell>
          <cell r="C1539" t="str">
            <v>IMPERMEABILIZAÇÃO DE RESERVATÓRIOS ELEVADOS C/ ARGAMASSA RÍGIDA E DE IMPERMEABILIZAÇÃO SEMIPLÁSTICA C/ ASFALTO MODIFICADO E ESTRUTURADO</v>
          </cell>
          <cell r="D1539" t="str">
            <v>M2</v>
          </cell>
          <cell r="E1539">
            <v>91.95</v>
          </cell>
          <cell r="F1539">
            <v>119.54</v>
          </cell>
        </row>
        <row r="1540">
          <cell r="B1540" t="str">
            <v>C1475</v>
          </cell>
          <cell r="C1540" t="str">
            <v>IMPERMEABILIZAÇÃO DE SUPERFÍCIES INTERNAS DE RESERVATÓRIOS ENTERRADOS</v>
          </cell>
          <cell r="D1540" t="str">
            <v>M2</v>
          </cell>
          <cell r="E1540">
            <v>31.08</v>
          </cell>
          <cell r="F1540">
            <v>40.4</v>
          </cell>
        </row>
        <row r="1541">
          <cell r="B1541" t="str">
            <v>C1469</v>
          </cell>
          <cell r="C1541" t="str">
            <v>IMPERMEABILIZAÇÃO INTERNA E EXTERNA P/RESERVATÓRIO ENTERRADO</v>
          </cell>
          <cell r="D1541" t="str">
            <v>M2</v>
          </cell>
          <cell r="E1541">
            <v>33.57</v>
          </cell>
          <cell r="F1541">
            <v>43.64</v>
          </cell>
        </row>
        <row r="1542">
          <cell r="B1542" t="str">
            <v>C1460</v>
          </cell>
          <cell r="C1542" t="str">
            <v>IMPERMEABILIZAÇÃO INTERNA C/ CIMENTO IMPERMEABILIZANTE ESTRUTURAL</v>
          </cell>
          <cell r="D1542" t="str">
            <v>M2</v>
          </cell>
          <cell r="E1542">
            <v>7.25</v>
          </cell>
          <cell r="F1542">
            <v>9.43</v>
          </cell>
        </row>
        <row r="1543">
          <cell r="B1543" t="str">
            <v>C1467</v>
          </cell>
          <cell r="C1543" t="str">
            <v>IMPERMEABILIZAÇÃO INTERNA DE PISCINAS ENTERRADAS C/CIMENTO IMPERMEABILIZANTE ESTRUTURAL</v>
          </cell>
          <cell r="D1543" t="str">
            <v>M2</v>
          </cell>
          <cell r="E1543">
            <v>8.97</v>
          </cell>
          <cell r="F1543">
            <v>11.66</v>
          </cell>
        </row>
        <row r="1544">
          <cell r="B1544" t="str">
            <v>C1468</v>
          </cell>
          <cell r="C1544" t="str">
            <v>IMPERMEABILIZAÇÃO INTERNA C/ MANTA ASFÁLTICA C/ ARMADURA DE FILME DE POLIETILENO</v>
          </cell>
          <cell r="D1544" t="str">
            <v>M2</v>
          </cell>
          <cell r="E1544">
            <v>27.75</v>
          </cell>
          <cell r="F1544">
            <v>36.08</v>
          </cell>
        </row>
        <row r="1545">
          <cell r="B1545" t="str">
            <v>C2033</v>
          </cell>
          <cell r="C1545" t="str">
            <v>PREPARO DE SUPERFÍCIE INTERNA EM RESERVATÓRIOS A SEREM IMPERMEABILIZADOS</v>
          </cell>
          <cell r="D1545" t="str">
            <v>M2</v>
          </cell>
          <cell r="E1545">
            <v>1.3</v>
          </cell>
          <cell r="F1545">
            <v>1.69</v>
          </cell>
        </row>
        <row r="1546">
          <cell r="C1546" t="str">
            <v>CORTINA</v>
          </cell>
          <cell r="F1546">
            <v>0</v>
          </cell>
        </row>
        <row r="1547">
          <cell r="B1547" t="str">
            <v>C0667</v>
          </cell>
          <cell r="C1547" t="str">
            <v>CAMADA PROTETORA DE SUPERFÍCIES HORIZONTAIS C/ ARGAMASSA DE CIMENTO E AREIA S/ PENEIRAMENTO TRAÇO 1:5 - ESP.= 1 A 2 cm</v>
          </cell>
          <cell r="D1547" t="str">
            <v>M2</v>
          </cell>
          <cell r="E1547">
            <v>11.35</v>
          </cell>
          <cell r="F1547">
            <v>14.76</v>
          </cell>
        </row>
        <row r="1548">
          <cell r="B1548" t="str">
            <v>C0668</v>
          </cell>
          <cell r="C1548" t="str">
            <v>CAMADA PROTETORA DE SUPERFÍCIES VERTICAIS C/ PINTURA DE EMULSÃO ASFÁLTICA E ARGAMASSA DE CIMENTO E AREIA S/ PENEIRAMENTO TRAÇO 1:5, ESP.= 1 A 2 cm</v>
          </cell>
          <cell r="D1548" t="str">
            <v>M2</v>
          </cell>
          <cell r="E1548">
            <v>13.76</v>
          </cell>
          <cell r="F1548">
            <v>17.89</v>
          </cell>
        </row>
        <row r="1549">
          <cell r="B1549" t="str">
            <v>C1461</v>
          </cell>
          <cell r="C1549" t="str">
            <v>IMPERMEABILIZAÇÃO DE ÁREAS SUJEITAS À UMIDADE C/ APLICAÇÃO DE DUAS DEMÃOS DE IMPERMEABILIZANTE ESTRUTURAL DILUÍDO C/ ÁGUA E EMULSÃO ADESIVA TRAÇO 12:4:1</v>
          </cell>
          <cell r="D1549" t="str">
            <v>M2</v>
          </cell>
          <cell r="E1549">
            <v>5.2</v>
          </cell>
          <cell r="F1549">
            <v>6.76</v>
          </cell>
        </row>
        <row r="1550">
          <cell r="B1550" t="str">
            <v>C2188</v>
          </cell>
          <cell r="C1550" t="str">
            <v>REGULARIZAÇÃO DE SUPERFÍCIES HORIZONTAIS E VERTICAIS C/ ARGAMASSA DE CIMENTO E AREIA S/ PENEIRAMENTO, TRAÇO 1:3, ESP.= 6cm P/ APLICAÇÃO DE IMPERMEABILIZAÇÃO</v>
          </cell>
          <cell r="D1550" t="str">
            <v>M2</v>
          </cell>
          <cell r="E1550">
            <v>23.83</v>
          </cell>
          <cell r="F1550">
            <v>30.98</v>
          </cell>
        </row>
        <row r="1551">
          <cell r="B1551" t="str">
            <v>C2217</v>
          </cell>
          <cell r="C1551" t="str">
            <v>REVESTIMENTO DE SUPERFÍCIE HORIZONTAL OU VERTICAL C/ARGAMASSA DE CIMENTO E AREIA S/ PENEIRAMENTO TRAÇO 1:3, ESP.= 5cm</v>
          </cell>
          <cell r="D1551" t="str">
            <v>M2</v>
          </cell>
          <cell r="E1551">
            <v>34.1</v>
          </cell>
          <cell r="F1551">
            <v>44.33</v>
          </cell>
        </row>
        <row r="1552">
          <cell r="C1552" t="str">
            <v>OUTROS ELEMENTOS</v>
          </cell>
          <cell r="F1552">
            <v>0</v>
          </cell>
        </row>
        <row r="1553">
          <cell r="B1553" t="str">
            <v>C2841</v>
          </cell>
          <cell r="C1553" t="str">
            <v>IMPERMEABILIZAÇÃO C/ ARGAMASSA DE CIMENTO E AREIA 1:3 ADITIVADA, ESP.= 2.50cm</v>
          </cell>
          <cell r="D1553" t="str">
            <v>M2</v>
          </cell>
          <cell r="E1553">
            <v>15.76</v>
          </cell>
          <cell r="F1553">
            <v>20.49</v>
          </cell>
        </row>
        <row r="1554">
          <cell r="B1554" t="str">
            <v>C2842</v>
          </cell>
          <cell r="C1554" t="str">
            <v>IMPERMEABILIZAÇÃO C/ CIMENTO CRISTALIZANTE, BASE ACRÍLICA</v>
          </cell>
          <cell r="D1554" t="str">
            <v>M2</v>
          </cell>
          <cell r="E1554">
            <v>28.67</v>
          </cell>
          <cell r="F1554">
            <v>37.27</v>
          </cell>
        </row>
        <row r="1555">
          <cell r="B1555" t="str">
            <v>C2843</v>
          </cell>
          <cell r="C1555" t="str">
            <v>IMPERMEABILIZAÇÃO C/ EMULSÃO ASFÁLTICA CONSUMO 2kg/m²</v>
          </cell>
          <cell r="D1555" t="str">
            <v>M2</v>
          </cell>
          <cell r="E1555">
            <v>8.06</v>
          </cell>
          <cell r="F1555">
            <v>10.48</v>
          </cell>
        </row>
        <row r="1556">
          <cell r="B1556" t="str">
            <v>C3444</v>
          </cell>
          <cell r="C1556" t="str">
            <v>IMPERMEABILIZAÇÃO C/ SIKA E IGOL P/ CX. D´ÁGUA</v>
          </cell>
          <cell r="D1556" t="str">
            <v>M2</v>
          </cell>
          <cell r="E1556">
            <v>25.25</v>
          </cell>
          <cell r="F1556">
            <v>32.83</v>
          </cell>
        </row>
        <row r="1557">
          <cell r="B1557" t="str">
            <v>C3735</v>
          </cell>
          <cell r="C1557" t="str">
            <v>IMPERMEABILIZAÇÃO C/ GEOMEMBRANA DE PEAD, ESP.=1.00mm EM ÁREAS ATÉ 100M2 (FORNECIMENTO E INSTALAÇÃO)</v>
          </cell>
          <cell r="D1557" t="str">
            <v>M2</v>
          </cell>
          <cell r="E1557">
            <v>59.17</v>
          </cell>
          <cell r="F1557">
            <v>76.92</v>
          </cell>
        </row>
        <row r="1558">
          <cell r="B1558" t="str">
            <v>C4021</v>
          </cell>
          <cell r="C1558" t="str">
            <v>IMPERMEABILIZAÇÃO DE ACABAMENTO C/ HEYDICRYL PLUS, COR BRANCA, CONSUMO 3,0 KG/M2, REFORÇADA C/ TELA</v>
          </cell>
          <cell r="D1558" t="str">
            <v>M2</v>
          </cell>
          <cell r="E1558">
            <v>10.27</v>
          </cell>
          <cell r="F1558">
            <v>13.35</v>
          </cell>
        </row>
        <row r="1559">
          <cell r="B1559" t="str">
            <v>C4124</v>
          </cell>
          <cell r="C1559" t="str">
            <v>IMPERMEABILIZAÇÃO EM DUPLA CAMADA COM MANTA ESTRUTURADA EM POLIÉSTER 4mm - TIPO IV E MANTA DE ALUMÍNIO</v>
          </cell>
          <cell r="D1559" t="str">
            <v>M2</v>
          </cell>
          <cell r="E1559">
            <v>54.63</v>
          </cell>
          <cell r="F1559">
            <v>71.02</v>
          </cell>
        </row>
        <row r="1560">
          <cell r="C1560" t="str">
            <v>PROTEÇÃO TÉRMICA</v>
          </cell>
          <cell r="F1560">
            <v>0</v>
          </cell>
        </row>
        <row r="1561">
          <cell r="C1561" t="str">
            <v>ISOLAMENTO DE PAREDES</v>
          </cell>
          <cell r="F1561">
            <v>0</v>
          </cell>
        </row>
        <row r="1562">
          <cell r="B1562" t="str">
            <v>C1501</v>
          </cell>
          <cell r="C1562" t="str">
            <v>ISOLAMENTO TÉRMICO C/ESPUMA RÍGIDA DE POLIURETANO ESP.= 5cm</v>
          </cell>
          <cell r="D1562" t="str">
            <v>M2</v>
          </cell>
          <cell r="E1562">
            <v>6.66</v>
          </cell>
          <cell r="F1562">
            <v>8.66</v>
          </cell>
        </row>
        <row r="1563">
          <cell r="B1563" t="str">
            <v>C1502</v>
          </cell>
          <cell r="C1563" t="str">
            <v>ISOLAMENTO TÉRMICO C/MANTAS DE FIBRA DE VIDRO ENSACADAS ESP.= 5cm</v>
          </cell>
          <cell r="D1563" t="str">
            <v>M2</v>
          </cell>
          <cell r="E1563">
            <v>38.48</v>
          </cell>
          <cell r="F1563">
            <v>50.02</v>
          </cell>
        </row>
        <row r="1564">
          <cell r="B1564" t="str">
            <v>C1505</v>
          </cell>
          <cell r="C1564" t="str">
            <v>ISOLAMENTO TÉRMICO C/PAINEL DE FIBRA DE VIDRO FLEXÍVEL ESP.=50mm FIXADO COM ADESIVO HIDRO-ASFÁLTICO</v>
          </cell>
          <cell r="D1564" t="str">
            <v>M2</v>
          </cell>
          <cell r="E1564">
            <v>20.5</v>
          </cell>
          <cell r="F1564">
            <v>26.65</v>
          </cell>
        </row>
        <row r="1565">
          <cell r="B1565" t="str">
            <v>C1503</v>
          </cell>
          <cell r="C1565" t="str">
            <v>ISOLAMENTO TÉRMICO C/PAINEL DE FIBRA DE VIDRO RÍGIDO ESP.= 25mm FIXADO COM ASFALTO OXIDADO (MODIFICADO)</v>
          </cell>
          <cell r="D1565" t="str">
            <v>M2</v>
          </cell>
          <cell r="E1565">
            <v>62.07</v>
          </cell>
          <cell r="F1565">
            <v>80.69</v>
          </cell>
        </row>
        <row r="1566">
          <cell r="B1566" t="str">
            <v>C1506</v>
          </cell>
          <cell r="C1566" t="str">
            <v>ISOLAMENTO TÉRMICO C/PAINEL DE FIBRA DE VIDRO SEMI-RÍGIDO ESP.= 50mm FIXADO C/ARAME E TELA</v>
          </cell>
          <cell r="D1566" t="str">
            <v>M2</v>
          </cell>
          <cell r="E1566">
            <v>22.75</v>
          </cell>
          <cell r="F1566">
            <v>29.58</v>
          </cell>
        </row>
        <row r="1567">
          <cell r="B1567" t="str">
            <v>C1504</v>
          </cell>
          <cell r="C1567" t="str">
            <v>ISOLAMENTO TÉRMICO C/TIJOLO CERÂMICO FURADO (30X20X10)cm</v>
          </cell>
          <cell r="D1567" t="str">
            <v>M2</v>
          </cell>
          <cell r="E1567">
            <v>34.54</v>
          </cell>
          <cell r="F1567">
            <v>44.9</v>
          </cell>
        </row>
        <row r="1568">
          <cell r="C1568" t="str">
            <v>ISOLAMENTO DE COBERTURAS E LAJES</v>
          </cell>
          <cell r="F1568">
            <v>0</v>
          </cell>
        </row>
        <row r="1569">
          <cell r="B1569" t="str">
            <v>C1500</v>
          </cell>
          <cell r="C1569" t="str">
            <v>ISOLAMENTO TÉRMICO C/ARGILA EXPANDIDA AGLOMERADA ESP.= 20cm</v>
          </cell>
          <cell r="D1569" t="str">
            <v>M2</v>
          </cell>
          <cell r="E1569">
            <v>52.61</v>
          </cell>
          <cell r="F1569">
            <v>68.39</v>
          </cell>
        </row>
        <row r="1570">
          <cell r="B1570" t="str">
            <v>C1507</v>
          </cell>
          <cell r="C1570" t="str">
            <v>ISOLAMENTO TÉRMICO C/DOLOMITA MAGNESIANA BRITADA ESP.= 10cm</v>
          </cell>
          <cell r="D1570" t="str">
            <v>M2</v>
          </cell>
          <cell r="E1570">
            <v>8.59</v>
          </cell>
          <cell r="F1570">
            <v>11.17</v>
          </cell>
        </row>
        <row r="1571">
          <cell r="B1571" t="str">
            <v>C1508</v>
          </cell>
          <cell r="C1571" t="str">
            <v>ISOLAMENTO TÉRMICO C/LAJOTAS PRE-MOLDADAS DE CONCRETO</v>
          </cell>
          <cell r="D1571" t="str">
            <v>M2</v>
          </cell>
          <cell r="E1571">
            <v>34.56</v>
          </cell>
          <cell r="F1571">
            <v>44.93</v>
          </cell>
        </row>
        <row r="1572">
          <cell r="B1572" t="str">
            <v>C1509</v>
          </cell>
          <cell r="C1572" t="str">
            <v>ISOLAMENTO TÉRMICO C/MANTAS DE FIBRA DE VIDRO ESP.= 7.5cm PROTEGIDAS C/ASFALTO OXIDADO</v>
          </cell>
          <cell r="D1572" t="str">
            <v>M2</v>
          </cell>
          <cell r="E1572">
            <v>24.26</v>
          </cell>
          <cell r="F1572">
            <v>31.54</v>
          </cell>
        </row>
        <row r="1573">
          <cell r="B1573" t="str">
            <v>C1510</v>
          </cell>
          <cell r="C1573" t="str">
            <v>ISOLAMENTO TÉRMICO C/PEDRA BRITADA SOLTA ESP.= 25cm, SOBRE ARGAMASA DE PROTEÇÃO P/IMPERMEABILIZAÇÃO</v>
          </cell>
          <cell r="D1573" t="str">
            <v>M2</v>
          </cell>
          <cell r="E1573">
            <v>15.17</v>
          </cell>
          <cell r="F1573">
            <v>19.72</v>
          </cell>
        </row>
        <row r="1574">
          <cell r="B1574" t="str">
            <v>C1511</v>
          </cell>
          <cell r="C1574" t="str">
            <v>ISOLAMENTO TÉRMICO C/PLACAS DE CONCRETO CELULAR ESP.= 5cm</v>
          </cell>
          <cell r="D1574" t="str">
            <v>M2</v>
          </cell>
          <cell r="E1574">
            <v>37.35</v>
          </cell>
          <cell r="F1574">
            <v>48.56</v>
          </cell>
        </row>
        <row r="1575">
          <cell r="B1575" t="str">
            <v>C1512</v>
          </cell>
          <cell r="C1575" t="str">
            <v>ISOLAMENTO TÉRMICO C/PLACAS DE POLIESTIRENO EXPANDIDO ESP.= 5cm</v>
          </cell>
          <cell r="D1575" t="str">
            <v>M2</v>
          </cell>
          <cell r="E1575">
            <v>33.05</v>
          </cell>
          <cell r="F1575">
            <v>42.97</v>
          </cell>
        </row>
        <row r="1576">
          <cell r="B1576" t="str">
            <v>C1513</v>
          </cell>
          <cell r="C1576" t="str">
            <v>ISOLAMENTO TÉRMICO C/VERMICULITA AGLOMERADA C/CIMENTO E AREIA ESP.= 15cm</v>
          </cell>
          <cell r="D1576" t="str">
            <v>M2</v>
          </cell>
          <cell r="E1576">
            <v>70.14</v>
          </cell>
          <cell r="F1576">
            <v>91.18</v>
          </cell>
        </row>
        <row r="1577">
          <cell r="C1577" t="str">
            <v>ISOLAMENTO DE TUBOS DE AÇO</v>
          </cell>
          <cell r="F1577">
            <v>0</v>
          </cell>
        </row>
        <row r="1578">
          <cell r="B1578" t="str">
            <v>C3717</v>
          </cell>
          <cell r="C1578" t="str">
            <v>ISOLAMENTO TÉRMICO COM POLIESTIRENO EXPANDIDO (ISOPOR) EM TUBO DE AÇO PRETO DE 2"</v>
          </cell>
          <cell r="D1578" t="str">
            <v>M</v>
          </cell>
          <cell r="E1578">
            <v>20.3</v>
          </cell>
          <cell r="F1578">
            <v>26.39</v>
          </cell>
        </row>
        <row r="1579">
          <cell r="B1579" t="str">
            <v>C3718</v>
          </cell>
          <cell r="C1579" t="str">
            <v>ISOLAMENTO TÉRMICO COM POLIESTIRENO EXPANDIDO (ISOPOR) EM TUBO DE AÇO PRETO DE 2 1/2"</v>
          </cell>
          <cell r="D1579" t="str">
            <v>M</v>
          </cell>
          <cell r="E1579">
            <v>27.19</v>
          </cell>
          <cell r="F1579">
            <v>35.35</v>
          </cell>
        </row>
        <row r="1580">
          <cell r="C1580" t="str">
            <v>REVESTIMENTOS</v>
          </cell>
          <cell r="F1580">
            <v>0</v>
          </cell>
        </row>
        <row r="1581">
          <cell r="C1581" t="str">
            <v>ARGAMASSAS PARA PAREDES INTERNAS E EXTERNAS</v>
          </cell>
          <cell r="F1581">
            <v>0</v>
          </cell>
        </row>
        <row r="1582">
          <cell r="B1582" t="str">
            <v>C0776</v>
          </cell>
          <cell r="C1582" t="str">
            <v>CHAPISCO C/ ARGAMASSA DE CIMENTO E AREIA S/PENEIRAR TRAÇO 1:3 ESP.= 5mm P/ PAREDE</v>
          </cell>
          <cell r="D1582" t="str">
            <v>M2</v>
          </cell>
          <cell r="E1582">
            <v>2.59</v>
          </cell>
          <cell r="F1582">
            <v>3.37</v>
          </cell>
        </row>
        <row r="1583">
          <cell r="B1583" t="str">
            <v>C0777</v>
          </cell>
          <cell r="C1583" t="str">
            <v>CHAPISCO C/ ARGAMASSA DE CIMENTO E PEDRISCO TRAÇO 1:4 ESP.= 7mm P/ PAREDE</v>
          </cell>
          <cell r="D1583" t="str">
            <v>M2</v>
          </cell>
          <cell r="E1583">
            <v>3.93</v>
          </cell>
          <cell r="F1583">
            <v>5.11</v>
          </cell>
        </row>
        <row r="1584">
          <cell r="B1584" t="str">
            <v>C1214</v>
          </cell>
          <cell r="C1584" t="str">
            <v>EMBOÇO C/ ARGAMASSA DE CAL HIDRATADA E AREIA S/PENEIRAR TRAÇO 1:2 ESP.= 20mm P/ PAREDE</v>
          </cell>
          <cell r="D1584" t="str">
            <v>M2</v>
          </cell>
          <cell r="E1584">
            <v>11.62</v>
          </cell>
          <cell r="F1584">
            <v>15.11</v>
          </cell>
        </row>
        <row r="1585">
          <cell r="B1585" t="str">
            <v>C1216</v>
          </cell>
          <cell r="C1585" t="str">
            <v>EMBOÇO C/ ARGAMASSA DE CAL HIDRATADA E AREIA S/PENEIRAR TRAÇO 1:3 ESP.= 20mm P/ PAREDE</v>
          </cell>
          <cell r="D1585" t="str">
            <v>M2</v>
          </cell>
          <cell r="E1585">
            <v>10.64</v>
          </cell>
          <cell r="F1585">
            <v>13.83</v>
          </cell>
        </row>
        <row r="1586">
          <cell r="B1586" t="str">
            <v>C1215</v>
          </cell>
          <cell r="C1586" t="str">
            <v>EMBOÇO C/ARGAMASSA DE CAL HIDRATADA E AREIA S/PENEIRAR TRAÇO 1:4.5 ESP.= 20mm P/ PAREDE</v>
          </cell>
          <cell r="D1586" t="str">
            <v>M2</v>
          </cell>
          <cell r="E1586">
            <v>10.02</v>
          </cell>
          <cell r="F1586">
            <v>13.03</v>
          </cell>
        </row>
        <row r="1587">
          <cell r="B1587" t="str">
            <v>C1220</v>
          </cell>
          <cell r="C1587" t="str">
            <v>EMBOÇO C/ ARGAMASSA DE CIMENTO E AREIA S/ PENEIRAR, TRAÇO 1:3</v>
          </cell>
          <cell r="D1587" t="str">
            <v>M2</v>
          </cell>
          <cell r="E1587">
            <v>12.77</v>
          </cell>
          <cell r="F1587">
            <v>16.6</v>
          </cell>
        </row>
        <row r="1588">
          <cell r="B1588" t="str">
            <v>C1221</v>
          </cell>
          <cell r="C1588" t="str">
            <v>EMBOÇO C/ ARGAMASSA DE CIMENTO E AREIA S/ PENEIRAR, TRAÇO 1:4</v>
          </cell>
          <cell r="D1588" t="str">
            <v>M2</v>
          </cell>
          <cell r="E1588">
            <v>11.8</v>
          </cell>
          <cell r="F1588">
            <v>15.34</v>
          </cell>
        </row>
        <row r="1589">
          <cell r="B1589" t="str">
            <v>C1226</v>
          </cell>
          <cell r="C1589" t="str">
            <v>EMBOÇO C/ ARGAMASSA DE CIMENTO E AREIA S/ PENEIRAR, TRAÇO 1:5</v>
          </cell>
          <cell r="D1589" t="str">
            <v>M2</v>
          </cell>
          <cell r="E1589">
            <v>11.22</v>
          </cell>
          <cell r="F1589">
            <v>14.59</v>
          </cell>
        </row>
        <row r="1590">
          <cell r="B1590" t="str">
            <v>C3245</v>
          </cell>
          <cell r="C1590" t="str">
            <v>EMBOÇO C/ ARGAMASSA DE CIMENTO E AREIA S/ PENEIRAR, TRAÇO 1:6</v>
          </cell>
          <cell r="D1590" t="str">
            <v>M2</v>
          </cell>
          <cell r="E1590">
            <v>10.83</v>
          </cell>
          <cell r="F1590">
            <v>14.08</v>
          </cell>
        </row>
        <row r="1591">
          <cell r="B1591" t="str">
            <v>C3246</v>
          </cell>
          <cell r="C1591" t="str">
            <v>EMBOÇO C/ ARGAMASSA DE CIMENTO E AREIA S/ PENEIRAR, TRAÇO 1:7</v>
          </cell>
          <cell r="D1591" t="str">
            <v>M2</v>
          </cell>
          <cell r="E1591">
            <v>10.55</v>
          </cell>
          <cell r="F1591">
            <v>13.72</v>
          </cell>
        </row>
        <row r="1592">
          <cell r="B1592" t="str">
            <v>C1211</v>
          </cell>
          <cell r="C1592" t="str">
            <v>EMBOÇO C/ ARGAMASSA DE CIMENTO, ARENOSO E AREIA S/PENEIRAR TRAÇO 1:7:3 ESP.= 20mm P/ PAREDE</v>
          </cell>
          <cell r="D1592" t="str">
            <v>M2</v>
          </cell>
          <cell r="E1592">
            <v>10.4</v>
          </cell>
          <cell r="F1592">
            <v>13.52</v>
          </cell>
        </row>
        <row r="1593">
          <cell r="B1593" t="str">
            <v>C3023</v>
          </cell>
          <cell r="C1593" t="str">
            <v>EMBOÇO C/ ARGAMASSA DE CIMENTO E AREIA PENEIRADA, TRAÇO 1:3</v>
          </cell>
          <cell r="D1593" t="str">
            <v>M2</v>
          </cell>
          <cell r="E1593">
            <v>14.86</v>
          </cell>
          <cell r="F1593">
            <v>19.32</v>
          </cell>
        </row>
        <row r="1594">
          <cell r="B1594" t="str">
            <v>C3029</v>
          </cell>
          <cell r="C1594" t="str">
            <v>EMBOÇO C/ ARGAMASSA DE CIMENTO E AREIA PENEIRADA, TRAÇO 1:4</v>
          </cell>
          <cell r="D1594" t="str">
            <v>M2</v>
          </cell>
          <cell r="E1594">
            <v>13.89</v>
          </cell>
          <cell r="F1594">
            <v>18.06</v>
          </cell>
        </row>
        <row r="1595">
          <cell r="B1595" t="str">
            <v>C3080</v>
          </cell>
          <cell r="C1595" t="str">
            <v>EMBOÇO C/ ARGAMASSA DE CIMENTO E AREIA PENEIRADA, TRAÇO 1:5</v>
          </cell>
          <cell r="D1595" t="str">
            <v>M2</v>
          </cell>
          <cell r="E1595">
            <v>13.31</v>
          </cell>
          <cell r="F1595">
            <v>17.3</v>
          </cell>
        </row>
        <row r="1596">
          <cell r="B1596" t="str">
            <v>C3120</v>
          </cell>
          <cell r="C1596" t="str">
            <v>EMBOÇO C/ ARGAMASSA DE CIMENTO E AREIA PENEIRADA, TRAÇO 1:6</v>
          </cell>
          <cell r="D1596" t="str">
            <v>M2</v>
          </cell>
          <cell r="E1596">
            <v>12.92</v>
          </cell>
          <cell r="F1596">
            <v>16.8</v>
          </cell>
        </row>
        <row r="1597">
          <cell r="B1597" t="str">
            <v>C3122</v>
          </cell>
          <cell r="C1597" t="str">
            <v>EMBOÇO C/ ARGAMASSA DE CIMENTO E AREIA PENEIRADA, TRAÇO 1:7</v>
          </cell>
          <cell r="D1597" t="str">
            <v>M2</v>
          </cell>
          <cell r="E1597">
            <v>12.64</v>
          </cell>
          <cell r="F1597">
            <v>16.43</v>
          </cell>
        </row>
        <row r="1598">
          <cell r="B1598" t="str">
            <v>C1212</v>
          </cell>
          <cell r="C1598" t="str">
            <v>EMBOÇO C/ ARGAMASSA MISTA DE CIMENTO, CAL EM PASTA E AREIA S/PENEIRAR TRAÇO 1:1.5:9 ESP.= 20mm P/ PAREDE</v>
          </cell>
          <cell r="D1598" t="str">
            <v>M2</v>
          </cell>
          <cell r="E1598">
            <v>10.87</v>
          </cell>
          <cell r="F1598">
            <v>14.13</v>
          </cell>
        </row>
        <row r="1599">
          <cell r="B1599" t="str">
            <v>C1227</v>
          </cell>
          <cell r="C1599" t="str">
            <v>EMBOÇO C/ARGAMASSA MISTA DE CIMENTO, CAL HIDRATADA E AREIA S/PENEIRAR TRAÇO 1:2:8, ESP=20 mm P/ PAREDE</v>
          </cell>
          <cell r="D1599" t="str">
            <v>M2</v>
          </cell>
          <cell r="E1599">
            <v>11.8</v>
          </cell>
          <cell r="F1599">
            <v>15.34</v>
          </cell>
        </row>
        <row r="1600">
          <cell r="B1600" t="str">
            <v>C1213</v>
          </cell>
          <cell r="C1600" t="str">
            <v>EMBOÇO C/ ARGAMASSA MISTA DE CIMENTO, CAL HIDRATADA E AREIA S/PENEIRAR TRAÇO 1:2:9 ESP.= 20mm P/ PAREDE</v>
          </cell>
          <cell r="D1600" t="str">
            <v>M2</v>
          </cell>
          <cell r="E1600">
            <v>11.48</v>
          </cell>
          <cell r="F1600">
            <v>14.92</v>
          </cell>
        </row>
        <row r="1601">
          <cell r="B1601" t="str">
            <v>C1223</v>
          </cell>
          <cell r="C1601" t="str">
            <v>EMBOÇO C/ ARGAMASSA MISTA DE CAL EM PASTA E AREIA S/PENEIRAR, TRAÇO 1:4 C/130KG DE CIMENTO, ESP=20 mm P/ PAREDE</v>
          </cell>
          <cell r="D1601" t="str">
            <v>M2</v>
          </cell>
          <cell r="E1601">
            <v>10.99</v>
          </cell>
          <cell r="F1601">
            <v>14.29</v>
          </cell>
        </row>
        <row r="1602">
          <cell r="B1602" t="str">
            <v>C1222</v>
          </cell>
          <cell r="C1602" t="str">
            <v>EMBOÇO C/ ARGAMASSA MISTA DE CAL HIDRATADA E AREIA S/PENEIRAR, TRAÇO 1:4 C/130 KG DE CIMENTO, ESP=20 mm P/ PAREDE</v>
          </cell>
          <cell r="D1602" t="str">
            <v>M2</v>
          </cell>
          <cell r="E1602">
            <v>11.8</v>
          </cell>
          <cell r="F1602">
            <v>15.34</v>
          </cell>
        </row>
        <row r="1603">
          <cell r="B1603" t="str">
            <v>C1238</v>
          </cell>
          <cell r="C1603" t="str">
            <v>ENCHIMENTO DE RASGO C/ARGAMASSA DIAM.= 15 A 25mm (1/2" A 1")</v>
          </cell>
          <cell r="D1603" t="str">
            <v>M</v>
          </cell>
          <cell r="E1603">
            <v>1.59</v>
          </cell>
          <cell r="F1603">
            <v>2.07</v>
          </cell>
        </row>
        <row r="1604">
          <cell r="B1604" t="str">
            <v>C1239</v>
          </cell>
          <cell r="C1604" t="str">
            <v>ENCHIMENTO DE RASGO C/ARGAMASSA DIAM.= 32 A 50mm (1 1/4" A 2")</v>
          </cell>
          <cell r="D1604" t="str">
            <v>M</v>
          </cell>
          <cell r="E1604">
            <v>2.24</v>
          </cell>
          <cell r="F1604">
            <v>2.91</v>
          </cell>
        </row>
        <row r="1605">
          <cell r="B1605" t="str">
            <v>C1240</v>
          </cell>
          <cell r="C1605" t="str">
            <v>ENCHIMENTO DE RASGO C/ARGAMASSA DIAM.= 65 A100mm (2 1/2" A 4")</v>
          </cell>
          <cell r="D1605" t="str">
            <v>M</v>
          </cell>
          <cell r="E1605">
            <v>3.62</v>
          </cell>
          <cell r="F1605">
            <v>4.71</v>
          </cell>
        </row>
        <row r="1606">
          <cell r="B1606" t="str">
            <v>C1245</v>
          </cell>
          <cell r="C1606" t="str">
            <v>ENTELAMENTO CORRETIVO DE SUPERFÍCIE C/TRINCA P/RETRAÇÃO OU DILATAÇÃO TELA LARG.=15cm REF. CENT.LARG.=5cm</v>
          </cell>
          <cell r="D1606" t="str">
            <v>M</v>
          </cell>
          <cell r="E1606">
            <v>7.94</v>
          </cell>
          <cell r="F1606">
            <v>10.32</v>
          </cell>
        </row>
        <row r="1607">
          <cell r="B1607" t="str">
            <v>C1247</v>
          </cell>
          <cell r="C1607" t="str">
            <v>ENTELAMENTO PREVENTIVO DE SUPERFÍCIE SUJEITA A TRINCAS P/RETRAÇÃO OU DILATAÇÃO TELA LARG.= 25cm</v>
          </cell>
          <cell r="D1607" t="str">
            <v>M</v>
          </cell>
          <cell r="E1607">
            <v>4.34</v>
          </cell>
          <cell r="F1607">
            <v>5.64</v>
          </cell>
        </row>
        <row r="1608">
          <cell r="B1608" t="str">
            <v>C3545</v>
          </cell>
          <cell r="C1608" t="str">
            <v>MUTIRÃO MISTO - CHAPISCO C/ARGAMASSA DE CIMENTO E PEDRISCO TRAÇO 1:4 ESP.=7mm P/PAREDE</v>
          </cell>
          <cell r="D1608" t="str">
            <v>M2</v>
          </cell>
          <cell r="E1608">
            <v>2.74</v>
          </cell>
          <cell r="F1608">
            <v>3.56</v>
          </cell>
        </row>
        <row r="1609">
          <cell r="B1609" t="str">
            <v>C3546</v>
          </cell>
          <cell r="C1609" t="str">
            <v>MUTIRÃO MISTO - REBOCO C/ ARGAMASSA DE CAL TRAÇO 1:4 P/PAREDE</v>
          </cell>
          <cell r="D1609" t="str">
            <v>M2</v>
          </cell>
          <cell r="E1609">
            <v>4.95</v>
          </cell>
          <cell r="F1609">
            <v>6.44</v>
          </cell>
        </row>
        <row r="1610">
          <cell r="B1610" t="str">
            <v>C2110</v>
          </cell>
          <cell r="C1610" t="str">
            <v>REBOCO C/ACABAMENTO.LISO.C/ARGAMASSA DE CIMENTO E AREIA PENEIRADA E ADITIVO IMPERMEABILIZANTE TRAÇO 1:1.5 ESP=5 mm</v>
          </cell>
          <cell r="D1610" t="str">
            <v>M2</v>
          </cell>
          <cell r="E1610">
            <v>13.16</v>
          </cell>
          <cell r="F1610">
            <v>17.11</v>
          </cell>
        </row>
        <row r="1611">
          <cell r="B1611" t="str">
            <v>C2120</v>
          </cell>
          <cell r="C1611" t="str">
            <v>REBOCO C/ARGAMASSA DE CAL EM PASTA E AREIA PENEIRADA TRAÇO 1:2 ESP=5 mm P/PAREDE</v>
          </cell>
          <cell r="D1611" t="str">
            <v>M2</v>
          </cell>
          <cell r="E1611">
            <v>7.34</v>
          </cell>
          <cell r="F1611">
            <v>9.54</v>
          </cell>
        </row>
        <row r="1612">
          <cell r="B1612" t="str">
            <v>C2121</v>
          </cell>
          <cell r="C1612" t="str">
            <v>REBOCO C/ARGAMASSA DE CAL EM PASTA E AREIA PENEIRADA TRAÇO 1:3 ESP=5 mm P/PAREDE</v>
          </cell>
          <cell r="D1612" t="str">
            <v>M2</v>
          </cell>
          <cell r="E1612">
            <v>7.24</v>
          </cell>
          <cell r="F1612">
            <v>9.41</v>
          </cell>
        </row>
        <row r="1613">
          <cell r="B1613" t="str">
            <v>C2122</v>
          </cell>
          <cell r="C1613" t="str">
            <v>REBOCO C/ARGAMASSA DE CAL EM PASTA E AREIA PENEIRADA TRAÇO 1:4 ESP=5 mm P/PAREDE</v>
          </cell>
          <cell r="D1613" t="str">
            <v>M2</v>
          </cell>
          <cell r="E1613">
            <v>7.14</v>
          </cell>
          <cell r="F1613">
            <v>9.28</v>
          </cell>
        </row>
        <row r="1614">
          <cell r="B1614" t="str">
            <v>C2124</v>
          </cell>
          <cell r="C1614" t="str">
            <v>REBOCO C/ARGAMASSA DE CAL HIDRATADA E AREIA PENEIRADA TRAÇO 1:2 ESP=5 mm P/PAREDE</v>
          </cell>
          <cell r="D1614" t="str">
            <v>M2</v>
          </cell>
          <cell r="E1614">
            <v>7.77</v>
          </cell>
          <cell r="F1614">
            <v>10.1</v>
          </cell>
        </row>
        <row r="1615">
          <cell r="B1615" t="str">
            <v>C2123</v>
          </cell>
          <cell r="C1615" t="str">
            <v>REBOCO C/ARGAMASSA DE CAL HIDRATADA E AREIA PENEIRADA TRAÇO 1:3 ESP=5 mm P/PAREDE</v>
          </cell>
          <cell r="D1615" t="str">
            <v>M2</v>
          </cell>
          <cell r="E1615">
            <v>7.39</v>
          </cell>
          <cell r="F1615">
            <v>9.61</v>
          </cell>
        </row>
        <row r="1616">
          <cell r="B1616" t="str">
            <v>C3408</v>
          </cell>
          <cell r="C1616" t="str">
            <v>REBOCO C/ ARGAMASSA DE CIMENTO E AREIA S/ PENEIRAR, TRAÇO 1:3</v>
          </cell>
          <cell r="D1616" t="str">
            <v>M2</v>
          </cell>
          <cell r="E1616">
            <v>14.16</v>
          </cell>
          <cell r="F1616">
            <v>18.41</v>
          </cell>
        </row>
        <row r="1617">
          <cell r="B1617" t="str">
            <v>C3409</v>
          </cell>
          <cell r="C1617" t="str">
            <v>REBOCO C/ ARGAMASSA DE CIMENTO E AREIA S/ PENEIRAR, TRAÇO 1:4</v>
          </cell>
          <cell r="D1617" t="str">
            <v>M2</v>
          </cell>
          <cell r="E1617">
            <v>12.95</v>
          </cell>
          <cell r="F1617">
            <v>16.84</v>
          </cell>
        </row>
        <row r="1618">
          <cell r="B1618" t="str">
            <v>C3124</v>
          </cell>
          <cell r="C1618" t="str">
            <v>REBOCO C/ ARGAMASSA DE CIMENTO E AREIA S/ PENEIRAR, TRAÇO 1:5</v>
          </cell>
          <cell r="D1618" t="str">
            <v>M2</v>
          </cell>
          <cell r="E1618">
            <v>12.22</v>
          </cell>
          <cell r="F1618">
            <v>15.89</v>
          </cell>
        </row>
        <row r="1619">
          <cell r="B1619" t="str">
            <v>C3407</v>
          </cell>
          <cell r="C1619" t="str">
            <v>REBOCO C/ ARGAMASSA DE CIMENTO E AREIA S/ PENEIRAR, TRAÇO 1:6</v>
          </cell>
          <cell r="D1619" t="str">
            <v>M2</v>
          </cell>
          <cell r="E1619">
            <v>11.73</v>
          </cell>
          <cell r="F1619">
            <v>15.25</v>
          </cell>
        </row>
        <row r="1620">
          <cell r="B1620" t="str">
            <v>C3162</v>
          </cell>
          <cell r="C1620" t="str">
            <v>REBOCO C/ ARGAMASSA DE CIMENTO E AREIA S/ PENEIRAR, TRAÇO 1:7</v>
          </cell>
          <cell r="D1620" t="str">
            <v>M2</v>
          </cell>
          <cell r="E1620">
            <v>11.38</v>
          </cell>
          <cell r="F1620">
            <v>14.79</v>
          </cell>
        </row>
        <row r="1621">
          <cell r="B1621" t="str">
            <v>C3028</v>
          </cell>
          <cell r="C1621" t="str">
            <v>REBOCO C/ ARGAMASSA DE CIMENTO E AREIA PENEIRADA, TRAÇO 1:3</v>
          </cell>
          <cell r="D1621" t="str">
            <v>M2</v>
          </cell>
          <cell r="E1621">
            <v>16.77</v>
          </cell>
          <cell r="F1621">
            <v>21.8</v>
          </cell>
        </row>
        <row r="1622">
          <cell r="B1622" t="str">
            <v>C3037</v>
          </cell>
          <cell r="C1622" t="str">
            <v>REBOCO C/ ARGAMASSA DE CIMENTO E AREIA PENEIRADA, TRAÇO 1:4</v>
          </cell>
          <cell r="D1622" t="str">
            <v>M2</v>
          </cell>
          <cell r="E1622">
            <v>15.56</v>
          </cell>
          <cell r="F1622">
            <v>20.23</v>
          </cell>
        </row>
        <row r="1623">
          <cell r="B1623" t="str">
            <v>C3087</v>
          </cell>
          <cell r="C1623" t="str">
            <v>REBOCO C/ ARGAMASSA DE CIMENTO E AREIA PENEIRADA, TRAÇO 1:5</v>
          </cell>
          <cell r="D1623" t="str">
            <v>M2</v>
          </cell>
          <cell r="E1623">
            <v>14.83</v>
          </cell>
          <cell r="F1623">
            <v>19.28</v>
          </cell>
        </row>
        <row r="1624">
          <cell r="B1624" t="str">
            <v>C3121</v>
          </cell>
          <cell r="C1624" t="str">
            <v>REBOCO C/ ARGAMASSA DE CIMENTO E AREIA PENEIRADA, TRAÇO 1:6</v>
          </cell>
          <cell r="D1624" t="str">
            <v>M2</v>
          </cell>
          <cell r="E1624">
            <v>14.34</v>
          </cell>
          <cell r="F1624">
            <v>18.64</v>
          </cell>
        </row>
        <row r="1625">
          <cell r="B1625" t="str">
            <v>C3123</v>
          </cell>
          <cell r="C1625" t="str">
            <v>REBOCO C/ ARGAMASSA DE CIMENTO E AREIA PENEIRADA, TRAÇO 1:7</v>
          </cell>
          <cell r="D1625" t="str">
            <v>M2</v>
          </cell>
          <cell r="E1625">
            <v>13.99</v>
          </cell>
          <cell r="F1625">
            <v>18.19</v>
          </cell>
        </row>
        <row r="1626">
          <cell r="B1626" t="str">
            <v>C2126</v>
          </cell>
          <cell r="C1626" t="str">
            <v>REBOCO C/ARGAMASSA PRÉ-FABRICADA ESP=5 mm P/ PAREDE</v>
          </cell>
          <cell r="D1626" t="str">
            <v>M2</v>
          </cell>
          <cell r="E1626">
            <v>8.67</v>
          </cell>
          <cell r="F1626">
            <v>11.27</v>
          </cell>
        </row>
        <row r="1627">
          <cell r="B1627" t="str">
            <v>C4002</v>
          </cell>
          <cell r="C1627" t="str">
            <v>REBOCO C/ ARGAMASSA PRÉ-FABRICADA ESP=20 mm P/ PAREDE</v>
          </cell>
          <cell r="D1627" t="str">
            <v>M2</v>
          </cell>
          <cell r="E1627">
            <v>17.23</v>
          </cell>
          <cell r="F1627">
            <v>22.4</v>
          </cell>
        </row>
        <row r="1628">
          <cell r="B1628" t="str">
            <v>C2108</v>
          </cell>
          <cell r="C1628" t="str">
            <v>REBOCO C/ARGAMASSA PRÉ-FABRICADA, ADESIVO DE ALTA RESISTÊNCIA P/TINTA EPÓXI ESP= 5mm P/PAREDE</v>
          </cell>
          <cell r="D1628" t="str">
            <v>M2</v>
          </cell>
          <cell r="E1628">
            <v>10.07</v>
          </cell>
          <cell r="F1628">
            <v>13.09</v>
          </cell>
        </row>
        <row r="1629">
          <cell r="B1629" t="str">
            <v>C2127</v>
          </cell>
          <cell r="C1629" t="str">
            <v>REBOCO COM BARITA</v>
          </cell>
          <cell r="D1629" t="str">
            <v>M2</v>
          </cell>
          <cell r="E1629">
            <v>60.08</v>
          </cell>
          <cell r="F1629">
            <v>78.1</v>
          </cell>
        </row>
        <row r="1630">
          <cell r="B1630" t="str">
            <v>C4510</v>
          </cell>
          <cell r="C1630" t="str">
            <v>REBOCO DE GESSO SOBRE BLOCO DE CONCRETO E/OU TIJOLO CERÂMICO - FORNECIMENTO E EXECUÇÃO</v>
          </cell>
          <cell r="D1630" t="str">
            <v>M2</v>
          </cell>
          <cell r="E1630">
            <v>7.56</v>
          </cell>
          <cell r="F1630">
            <v>9.83</v>
          </cell>
        </row>
        <row r="1631">
          <cell r="B1631" t="str">
            <v>C4509</v>
          </cell>
          <cell r="C1631" t="str">
            <v>REBOCO DE GESSO SOBRE GESSO E/OU EMBOÇO - FORNECIMENTO E EXECUÇÃO</v>
          </cell>
          <cell r="D1631" t="str">
            <v>M2</v>
          </cell>
          <cell r="E1631">
            <v>5.4</v>
          </cell>
          <cell r="F1631">
            <v>7.02</v>
          </cell>
        </row>
        <row r="1632">
          <cell r="B1632" t="str">
            <v>C2205</v>
          </cell>
          <cell r="C1632" t="str">
            <v>RETIRADA DE AZULEJOS DAS CAIXAS E IMERSÃO EM ÁGUA</v>
          </cell>
          <cell r="D1632" t="str">
            <v>M2</v>
          </cell>
          <cell r="E1632">
            <v>0.07</v>
          </cell>
          <cell r="F1632">
            <v>0.09</v>
          </cell>
        </row>
        <row r="1633">
          <cell r="C1633" t="str">
            <v>ACABAMENTOS DE PAREDES INTERNAS E EXTERNAS</v>
          </cell>
          <cell r="F1633">
            <v>0</v>
          </cell>
        </row>
        <row r="1634">
          <cell r="B1634" t="str">
            <v>C0007</v>
          </cell>
          <cell r="C1634" t="str">
            <v>ACABAMENTO INTERNO E EXTERNO EM PAREDE DE CONCRETO C/CIMENTO ESP= 2 mm</v>
          </cell>
          <cell r="D1634" t="str">
            <v>M2</v>
          </cell>
          <cell r="E1634">
            <v>4.63</v>
          </cell>
          <cell r="F1634">
            <v>6.02</v>
          </cell>
        </row>
        <row r="1635">
          <cell r="B1635" t="str">
            <v>C0334</v>
          </cell>
          <cell r="C1635" t="str">
            <v>AZULEJOS JUNTA A PRUMO C/ARGAMASSA MISTA CIMENTO, CAL HIDRATADA .E AREIA TRAÇO 1:2:8</v>
          </cell>
          <cell r="D1635" t="str">
            <v>M2</v>
          </cell>
          <cell r="E1635">
            <v>42.19</v>
          </cell>
          <cell r="F1635">
            <v>54.85</v>
          </cell>
        </row>
        <row r="1636">
          <cell r="B1636" t="str">
            <v>C0335</v>
          </cell>
          <cell r="C1636" t="str">
            <v>AZULEJOS JUNTA A PRUMO C/ARGAMASSA DE CAL EM PASTA E AREIA TRAÇO 1:3.C/130KG DE CIMENTO</v>
          </cell>
          <cell r="D1636" t="str">
            <v>M2</v>
          </cell>
          <cell r="E1636">
            <v>40.83</v>
          </cell>
          <cell r="F1636">
            <v>53.08</v>
          </cell>
        </row>
        <row r="1637">
          <cell r="B1637" t="str">
            <v>C0336</v>
          </cell>
          <cell r="C1637" t="str">
            <v>AZULEJOS JUNTA À PRUMO C/CIMENTO COLANTE</v>
          </cell>
          <cell r="D1637" t="str">
            <v>M2</v>
          </cell>
          <cell r="E1637">
            <v>22.57</v>
          </cell>
          <cell r="F1637">
            <v>29.34</v>
          </cell>
        </row>
        <row r="1638">
          <cell r="B1638" t="str">
            <v>C0337</v>
          </cell>
          <cell r="C1638" t="str">
            <v>AZULEJOS JUNTA À PRUMO C/COLA A BASE DE PVA</v>
          </cell>
          <cell r="D1638" t="str">
            <v>M2</v>
          </cell>
          <cell r="E1638">
            <v>29.93</v>
          </cell>
          <cell r="F1638">
            <v>38.91</v>
          </cell>
        </row>
        <row r="1639">
          <cell r="B1639" t="str">
            <v>C0338</v>
          </cell>
          <cell r="C1639" t="str">
            <v>AZULEJOS JUNTA AMARRADA C/ARGAMASSA MISTA CIMENTO, CAL HIDRATADA E AREIA TRAÇO 1:2:8</v>
          </cell>
          <cell r="D1639" t="str">
            <v>M2</v>
          </cell>
          <cell r="E1639">
            <v>39.24</v>
          </cell>
          <cell r="F1639">
            <v>51.01</v>
          </cell>
        </row>
        <row r="1640">
          <cell r="B1640" t="str">
            <v>C0339</v>
          </cell>
          <cell r="C1640" t="str">
            <v>AZULEJOS JUNTA AMARRADA C/ARGAMASSA DE CAL VIRGEM E AREIA TRAÇO 1:3.C/100Kg DE CIMENTO</v>
          </cell>
          <cell r="D1640" t="str">
            <v>M2</v>
          </cell>
          <cell r="E1640">
            <v>37.81</v>
          </cell>
          <cell r="F1640">
            <v>49.15</v>
          </cell>
        </row>
        <row r="1641">
          <cell r="B1641" t="str">
            <v>C0340</v>
          </cell>
          <cell r="C1641" t="str">
            <v>AZULEJOS JUNTA AMARRADA C/CIMENTO COLANTE</v>
          </cell>
          <cell r="D1641" t="str">
            <v>M2</v>
          </cell>
          <cell r="E1641">
            <v>21.9</v>
          </cell>
          <cell r="F1641">
            <v>28.47</v>
          </cell>
        </row>
        <row r="1642">
          <cell r="B1642" t="str">
            <v>C0341</v>
          </cell>
          <cell r="C1642" t="str">
            <v>AZULEJOS JUNTA AMARRADA C/COLA À BASE DE PVA</v>
          </cell>
          <cell r="D1642" t="str">
            <v>M2</v>
          </cell>
          <cell r="E1642">
            <v>29.2</v>
          </cell>
          <cell r="F1642">
            <v>37.96</v>
          </cell>
        </row>
        <row r="1643">
          <cell r="B1643" t="str">
            <v>C0342</v>
          </cell>
          <cell r="C1643" t="str">
            <v>AZULEJOS JUNTA DIAGONAL C/ARGAMASSA DE CAL EM PASTA E AREIA TRAÇO 1:3 C/100KG DE CIMENTO</v>
          </cell>
          <cell r="D1643" t="str">
            <v>M2</v>
          </cell>
          <cell r="E1643">
            <v>48.14</v>
          </cell>
          <cell r="F1643">
            <v>62.58</v>
          </cell>
        </row>
        <row r="1644">
          <cell r="B1644" t="str">
            <v>C0343</v>
          </cell>
          <cell r="C1644" t="str">
            <v>AZULEJOS JUNTA DIAGONAL C/ARGAMASSA MISTA CIMENTO, CAL HIDRATADA E AREIA TRAÇO 1:2:8</v>
          </cell>
          <cell r="D1644" t="str">
            <v>M2</v>
          </cell>
          <cell r="E1644">
            <v>49.57</v>
          </cell>
          <cell r="F1644">
            <v>64.44</v>
          </cell>
        </row>
        <row r="1645">
          <cell r="B1645" t="str">
            <v>C0344</v>
          </cell>
          <cell r="C1645" t="str">
            <v>AZULEJOS JUNTA DIAGONAL C/CIMENTO COLANTE</v>
          </cell>
          <cell r="D1645" t="str">
            <v>M2</v>
          </cell>
          <cell r="E1645">
            <v>23.9</v>
          </cell>
          <cell r="F1645">
            <v>31.07</v>
          </cell>
        </row>
        <row r="1646">
          <cell r="B1646" t="str">
            <v>C0345</v>
          </cell>
          <cell r="C1646" t="str">
            <v>AZULEJOS JUNTA DIAGONAL C/COLA A BASE DE PVA</v>
          </cell>
          <cell r="D1646" t="str">
            <v>M2</v>
          </cell>
          <cell r="E1646">
            <v>31.78</v>
          </cell>
          <cell r="F1646">
            <v>41.31</v>
          </cell>
        </row>
        <row r="1647">
          <cell r="B1647" t="str">
            <v>C0674</v>
          </cell>
          <cell r="C1647" t="str">
            <v>CANTONEIRA DE ALUMÍNIO P/ AZULEJOS</v>
          </cell>
          <cell r="D1647" t="str">
            <v>M</v>
          </cell>
          <cell r="E1647">
            <v>8.46</v>
          </cell>
          <cell r="F1647">
            <v>11</v>
          </cell>
        </row>
        <row r="1648">
          <cell r="B1648" t="str">
            <v>C4431</v>
          </cell>
          <cell r="C1648" t="str">
            <v>CERÂMICA ESMALTADA C/ ARG. CIMENTO E AREIA ATÉ 10x10cm (100 cm²) - DECORATIVA P/ PAREDE</v>
          </cell>
          <cell r="D1648" t="str">
            <v>M2</v>
          </cell>
          <cell r="E1648">
            <v>45.6</v>
          </cell>
          <cell r="F1648">
            <v>59.28</v>
          </cell>
        </row>
        <row r="1649">
          <cell r="B1649" t="str">
            <v>C4432</v>
          </cell>
          <cell r="C1649" t="str">
            <v>CERÂMICA ESMALTADA C/ ARG. CIMENTO E AREIA ATÉ 30x30cm (900 cm²) - PEI-5/PEI-4 P/ PAREDE</v>
          </cell>
          <cell r="D1649" t="str">
            <v>M2</v>
          </cell>
          <cell r="E1649">
            <v>40.11</v>
          </cell>
          <cell r="F1649">
            <v>52.14</v>
          </cell>
        </row>
        <row r="1650">
          <cell r="B1650" t="str">
            <v>C4434</v>
          </cell>
          <cell r="C1650" t="str">
            <v>CERÂMICA ESMALTADA C/ ARG. CIMENTO E AREIA ACIMA DE 30x30cm (900 cm²) - PEI-5/PEI-4 P/ PAREDE</v>
          </cell>
          <cell r="D1650" t="str">
            <v>M2</v>
          </cell>
          <cell r="E1650">
            <v>43.05</v>
          </cell>
          <cell r="F1650">
            <v>55.97</v>
          </cell>
        </row>
        <row r="1651">
          <cell r="B1651" t="str">
            <v>C4442</v>
          </cell>
          <cell r="C1651" t="str">
            <v>CERÂMICA ESMALTADA C/ ARG. PRÉ-FABRICADA ATÉ 10x10cm (100cm²) - DECORATIVA - P/ PAREDE</v>
          </cell>
          <cell r="D1651" t="str">
            <v>M2</v>
          </cell>
          <cell r="E1651">
            <v>36.61</v>
          </cell>
          <cell r="F1651">
            <v>47.59</v>
          </cell>
        </row>
        <row r="1652">
          <cell r="B1652" t="str">
            <v>C4443</v>
          </cell>
          <cell r="C1652" t="str">
            <v>CERÂMICA ESMALTADA C/ ARG. PRÉ-FABRICADA ATÉ 30x30cm (900cm²) - PEI-5/PEI-4 - P/ PAREDE</v>
          </cell>
          <cell r="D1652" t="str">
            <v>M2</v>
          </cell>
          <cell r="E1652">
            <v>33.76</v>
          </cell>
          <cell r="F1652">
            <v>43.89</v>
          </cell>
        </row>
        <row r="1653">
          <cell r="B1653" t="str">
            <v>C4445</v>
          </cell>
          <cell r="C1653" t="str">
            <v>CERÂMICA ESMALTADA C/ ARG. PRÉ-FABRICADA ACIMA DE 30x30cm (900cm²) - PEI-5/PEI-4 - P/ PAREDE</v>
          </cell>
          <cell r="D1653" t="str">
            <v>M2</v>
          </cell>
          <cell r="E1653">
            <v>39.34</v>
          </cell>
          <cell r="F1653">
            <v>51.14</v>
          </cell>
        </row>
        <row r="1654">
          <cell r="B1654" t="str">
            <v>C0766</v>
          </cell>
          <cell r="C1654" t="str">
            <v>CERÂMICA VERMELHA (7.5X15)cm C/ARGAMASSA MISTA CIMENTO CAL HIDRATADA E AREIA</v>
          </cell>
          <cell r="D1654" t="str">
            <v>M2</v>
          </cell>
          <cell r="E1654">
            <v>36.7</v>
          </cell>
          <cell r="F1654">
            <v>47.71</v>
          </cell>
        </row>
        <row r="1655">
          <cell r="B1655" t="str">
            <v>C0782</v>
          </cell>
          <cell r="C1655" t="str">
            <v>CHAPISCO MECÂNICO DE ADÔRNO</v>
          </cell>
          <cell r="D1655" t="str">
            <v>M2</v>
          </cell>
          <cell r="E1655">
            <v>6.12</v>
          </cell>
          <cell r="F1655">
            <v>7.96</v>
          </cell>
        </row>
        <row r="1656">
          <cell r="B1656" t="str">
            <v>C1367</v>
          </cell>
          <cell r="C1656" t="str">
            <v>FILETE DE GRANITO LARG.= 4cm</v>
          </cell>
          <cell r="D1656" t="str">
            <v>M</v>
          </cell>
          <cell r="E1656">
            <v>11.76</v>
          </cell>
          <cell r="F1656">
            <v>15.29</v>
          </cell>
        </row>
        <row r="1657">
          <cell r="B1657" t="str">
            <v>C1801</v>
          </cell>
          <cell r="C1657" t="str">
            <v>MOSAICO VIDROSO C/ARGAMASSA MISTA CIMENTO,CAL E AREIA TRAÇO 1:1:6 INCLUSIVE. LIMPEZA</v>
          </cell>
          <cell r="D1657" t="str">
            <v>M2</v>
          </cell>
          <cell r="E1657">
            <v>198.42</v>
          </cell>
          <cell r="F1657">
            <v>257.95</v>
          </cell>
        </row>
        <row r="1658">
          <cell r="B1658" t="str">
            <v>C4411</v>
          </cell>
          <cell r="C1658" t="str">
            <v>PASTILHA (5x5)cm EM CORES, COM ARGAMASSA PRÉ-FABRICADA</v>
          </cell>
          <cell r="D1658" t="str">
            <v>M2</v>
          </cell>
          <cell r="E1658">
            <v>66.98</v>
          </cell>
          <cell r="F1658">
            <v>87.07</v>
          </cell>
        </row>
        <row r="1659">
          <cell r="B1659" t="str">
            <v>C1849</v>
          </cell>
          <cell r="C1659" t="str">
            <v>PASTILHAS DE PORCELANA C/ARGAMASSA PRÉ-FABRICADA</v>
          </cell>
          <cell r="D1659" t="str">
            <v>M2</v>
          </cell>
          <cell r="E1659">
            <v>92.09</v>
          </cell>
          <cell r="F1659">
            <v>119.72</v>
          </cell>
        </row>
        <row r="1660">
          <cell r="B1660" t="str">
            <v>C1850</v>
          </cell>
          <cell r="C1660" t="str">
            <v>PASTILHAS DE PORCELANA EM SUPERFÍCIES CURVAS</v>
          </cell>
          <cell r="D1660" t="str">
            <v>M2</v>
          </cell>
          <cell r="E1660">
            <v>95.71</v>
          </cell>
          <cell r="F1660">
            <v>124.42</v>
          </cell>
        </row>
        <row r="1661">
          <cell r="B1661" t="str">
            <v>C1851</v>
          </cell>
          <cell r="C1661" t="str">
            <v>PASTILHAS DE PORCELANA C/ARGAMASSA MISTA CIMENTO, CAL HIDRATADA E AREIA TRAÇO 1:3:9</v>
          </cell>
          <cell r="D1661" t="str">
            <v>M2</v>
          </cell>
          <cell r="E1661">
            <v>93.19</v>
          </cell>
          <cell r="F1661">
            <v>121.15</v>
          </cell>
        </row>
        <row r="1662">
          <cell r="B1662" t="str">
            <v>C1853</v>
          </cell>
          <cell r="C1662" t="str">
            <v>PASTILHAS DE PORCELANA C/CIMENTO COLANTE INCLUSIVE LIMPEZA</v>
          </cell>
          <cell r="D1662" t="str">
            <v>M2</v>
          </cell>
          <cell r="E1662">
            <v>80.3</v>
          </cell>
          <cell r="F1662">
            <v>104.39</v>
          </cell>
        </row>
        <row r="1663">
          <cell r="B1663" t="str">
            <v>C1861</v>
          </cell>
          <cell r="C1663" t="str">
            <v>PASTILHAS DE PORCELANA EM FAIXAS ATÉ 40cm DE LARGURA C/ARGAMASSA PRÉ-FABRICADA</v>
          </cell>
          <cell r="D1663" t="str">
            <v>M2</v>
          </cell>
          <cell r="E1663">
            <v>80.92</v>
          </cell>
          <cell r="F1663">
            <v>105.2</v>
          </cell>
        </row>
        <row r="1664">
          <cell r="B1664" t="str">
            <v>C1857</v>
          </cell>
          <cell r="C1664" t="str">
            <v>PASTILHAS DE PORCELANA EM FAIXAS DE ATÉ 4cm, C/ARGAMASSA MISTA DE CIMENTO, CAL HIDRATADA E AREIA</v>
          </cell>
          <cell r="D1664" t="str">
            <v>M</v>
          </cell>
          <cell r="E1664">
            <v>9.24</v>
          </cell>
          <cell r="F1664">
            <v>12.01</v>
          </cell>
        </row>
        <row r="1665">
          <cell r="B1665" t="str">
            <v>C1856</v>
          </cell>
          <cell r="C1665" t="str">
            <v>PASTILHAS DE PORCELANA EM FAIXAS DE 5 A 14cm, C/ARGAMASSA MISTA DE CIMENTO, CAL HIDRATADA E AREIA</v>
          </cell>
          <cell r="D1665" t="str">
            <v>M</v>
          </cell>
          <cell r="E1665">
            <v>18.38</v>
          </cell>
          <cell r="F1665">
            <v>23.89</v>
          </cell>
        </row>
        <row r="1666">
          <cell r="B1666" t="str">
            <v>C1854</v>
          </cell>
          <cell r="C1666" t="str">
            <v>PASTILHAS DE PORCELANA EM FAIXAS DE 15 A 24cm, C/ARGAMASSA MISTA DE CIMENTO, CAL HIDRATADA E AREIA</v>
          </cell>
          <cell r="D1666" t="str">
            <v>M</v>
          </cell>
          <cell r="E1666">
            <v>26.69</v>
          </cell>
          <cell r="F1666">
            <v>34.7</v>
          </cell>
        </row>
        <row r="1667">
          <cell r="B1667" t="str">
            <v>C1855</v>
          </cell>
          <cell r="C1667" t="str">
            <v>PASTILHAS DE PORCELANA EM FAIXAS DE 25 A 40cm, C/ARGAMASSA MISTA DE CIMENTO, CAL HIDRATADA E AREIA</v>
          </cell>
          <cell r="D1667" t="str">
            <v>M</v>
          </cell>
          <cell r="E1667">
            <v>40.2</v>
          </cell>
          <cell r="F1667">
            <v>52.26</v>
          </cell>
        </row>
        <row r="1668">
          <cell r="B1668" t="str">
            <v>C1858</v>
          </cell>
          <cell r="C1668" t="str">
            <v>PASTILHAS DE PORCELANA EM SUPERFICIES CURVAS</v>
          </cell>
          <cell r="D1668" t="str">
            <v>M2</v>
          </cell>
          <cell r="E1668">
            <v>103.52</v>
          </cell>
          <cell r="F1668">
            <v>134.58</v>
          </cell>
        </row>
        <row r="1669">
          <cell r="B1669" t="str">
            <v>C1866</v>
          </cell>
          <cell r="C1669" t="str">
            <v>PEDRAS NATURAIS DECORATIVAS POLIDAS, C/ARGAMASSA MISTA CIMENTO CAL HIDRATADA E AREIA</v>
          </cell>
          <cell r="D1669" t="str">
            <v>M2</v>
          </cell>
          <cell r="E1669">
            <v>33.44</v>
          </cell>
          <cell r="F1669">
            <v>43.47</v>
          </cell>
        </row>
        <row r="1670">
          <cell r="B1670" t="str">
            <v>C1867</v>
          </cell>
          <cell r="C1670" t="str">
            <v>PEDRAS NATURAIS DECORATIVAS, C/ARGAMASSA MISTA CIMENTO. CAL HIDRATADA E AREIA</v>
          </cell>
          <cell r="D1670" t="str">
            <v>M2</v>
          </cell>
          <cell r="E1670">
            <v>33.44</v>
          </cell>
          <cell r="F1670">
            <v>43.47</v>
          </cell>
        </row>
        <row r="1671">
          <cell r="B1671" t="str">
            <v>C1877</v>
          </cell>
          <cell r="C1671" t="str">
            <v>PERFIL DE ALUMÍNIO TIPO ( L- T- U )</v>
          </cell>
          <cell r="D1671" t="str">
            <v>M</v>
          </cell>
          <cell r="E1671">
            <v>9.57</v>
          </cell>
          <cell r="F1671">
            <v>12.44</v>
          </cell>
        </row>
        <row r="1672">
          <cell r="B1672" t="str">
            <v>C1904</v>
          </cell>
          <cell r="C1672" t="str">
            <v>PINGADOR METÁLICO/ALUMÍNIO ( 1 X 1)cm P/ FACHADAS</v>
          </cell>
          <cell r="D1672" t="str">
            <v>M</v>
          </cell>
          <cell r="E1672">
            <v>7.5</v>
          </cell>
          <cell r="F1672">
            <v>9.75</v>
          </cell>
        </row>
        <row r="1673">
          <cell r="B1673" t="str">
            <v>C1936</v>
          </cell>
          <cell r="C1673" t="str">
            <v>PLACAS DE MÁRMORE PADRONIZADO C/CIMENTO COLANTE</v>
          </cell>
          <cell r="D1673" t="str">
            <v>M2</v>
          </cell>
          <cell r="E1673">
            <v>120.77</v>
          </cell>
          <cell r="F1673">
            <v>157</v>
          </cell>
        </row>
        <row r="1674">
          <cell r="B1674" t="str">
            <v>C4436</v>
          </cell>
          <cell r="C1674" t="str">
            <v>PORCELANATO NATURAL (FOSCO) C/ ARG. CIMENTO E AREIA P/ PAREDE</v>
          </cell>
          <cell r="D1674" t="str">
            <v>M2</v>
          </cell>
          <cell r="E1674">
            <v>48.92</v>
          </cell>
          <cell r="F1674">
            <v>63.6</v>
          </cell>
        </row>
        <row r="1675">
          <cell r="B1675" t="str">
            <v>C4447</v>
          </cell>
          <cell r="C1675" t="str">
            <v>PORCELANATO NATURAL (FOSCO) C/ ARG. PRÉ-FABRICADA - P/ PAREDE</v>
          </cell>
          <cell r="D1675" t="str">
            <v>M2</v>
          </cell>
          <cell r="E1675">
            <v>45.21</v>
          </cell>
          <cell r="F1675">
            <v>58.77</v>
          </cell>
        </row>
        <row r="1676">
          <cell r="B1676" t="str">
            <v>C4435</v>
          </cell>
          <cell r="C1676" t="str">
            <v>PORCELANATO POLIDO C/ ARG. CIMENTO E AREIA P/ PAREDE</v>
          </cell>
          <cell r="D1676" t="str">
            <v>M2</v>
          </cell>
          <cell r="E1676">
            <v>73.89</v>
          </cell>
          <cell r="F1676">
            <v>96.06</v>
          </cell>
        </row>
        <row r="1677">
          <cell r="B1677" t="str">
            <v>C4446</v>
          </cell>
          <cell r="C1677" t="str">
            <v>PORCELANATO POLIDO C/ ARG. PRÉ-FABRICADA - P/ PAREDE</v>
          </cell>
          <cell r="D1677" t="str">
            <v>M2</v>
          </cell>
          <cell r="E1677">
            <v>70.18</v>
          </cell>
          <cell r="F1677">
            <v>91.23</v>
          </cell>
        </row>
        <row r="1678">
          <cell r="B1678" t="str">
            <v>C1102</v>
          </cell>
          <cell r="C1678" t="str">
            <v>REJUNTAMENTO C/ ARG. PRÉ-FABRICADA, JUNTA ATÉ 2mm EM CERÂMICA, ATÉ 10x10 cm (100 cm²) - DECORATIVA (PAREDE/PISO)</v>
          </cell>
          <cell r="D1678" t="str">
            <v>M2</v>
          </cell>
          <cell r="E1678">
            <v>3.84</v>
          </cell>
          <cell r="F1678">
            <v>4.99</v>
          </cell>
        </row>
        <row r="1679">
          <cell r="B1679" t="str">
            <v>C1120</v>
          </cell>
          <cell r="C1679" t="str">
            <v>REJUNTAMENTO C/ ARG. PRÉ-FABRICADA, JUNTA ATÉ 2mm EM CERÂMICA, ATÉ 30x30 cm (900 cm²) (PAREDE/PISO)</v>
          </cell>
          <cell r="D1679" t="str">
            <v>M2</v>
          </cell>
          <cell r="E1679">
            <v>2.79</v>
          </cell>
          <cell r="F1679">
            <v>3.63</v>
          </cell>
        </row>
        <row r="1680">
          <cell r="B1680" t="str">
            <v>C1123</v>
          </cell>
          <cell r="C1680" t="str">
            <v>REJUNTAMENTO C/ ARG. PRÉ-FABRICADA, JUNTA ATÉ 2mm EM CERÂMICA, ACIMA DE 30x30 cm (900 cm²) E PORCELANATOS (PAREDE/PISO)</v>
          </cell>
          <cell r="D1680" t="str">
            <v>M2</v>
          </cell>
          <cell r="E1680">
            <v>2.68</v>
          </cell>
          <cell r="F1680">
            <v>3.48</v>
          </cell>
        </row>
        <row r="1681">
          <cell r="B1681" t="str">
            <v>C1126</v>
          </cell>
          <cell r="C1681" t="str">
            <v>REJUNTAMENTO C/ ARG. PRÉ-FABRICADA, JUNTA ENTRE 2mm E 6mm EM CERÂMICA, ATÉ 10x10 cm (100 cm²) - DECORATIVA (PAREDE/PISO)</v>
          </cell>
          <cell r="D1681" t="str">
            <v>M2</v>
          </cell>
          <cell r="E1681">
            <v>5.45</v>
          </cell>
          <cell r="F1681">
            <v>7.09</v>
          </cell>
        </row>
        <row r="1682">
          <cell r="B1682" t="str">
            <v>C1129</v>
          </cell>
          <cell r="C1682" t="str">
            <v>REJUNTAMENTO C/ ARG. PRÉ-FABRICADA, JUNTA ENTRE 2mm E 6mm EM CERÂMICA, ATÉ 30x30 cm (900 cm²) (PAREDE/PISO)</v>
          </cell>
          <cell r="D1682" t="str">
            <v>M2</v>
          </cell>
          <cell r="E1682">
            <v>3.35</v>
          </cell>
          <cell r="F1682">
            <v>4.36</v>
          </cell>
        </row>
        <row r="1683">
          <cell r="B1683" t="str">
            <v>C1427</v>
          </cell>
          <cell r="C1683" t="str">
            <v>REJUNTAMENTO C/ ARG. PRÉ-FABRICADA, JUNTA ENTRE 2mm E 6mm EM CERÂMICA, ACIMA DE 30x30 cm (900 cm²) E PORCELANATOS (PAREDE/PISO)</v>
          </cell>
          <cell r="D1683" t="str">
            <v>M2</v>
          </cell>
          <cell r="E1683">
            <v>3.09</v>
          </cell>
          <cell r="F1683">
            <v>4.02</v>
          </cell>
        </row>
        <row r="1684">
          <cell r="B1684" t="str">
            <v>C2058</v>
          </cell>
          <cell r="C1684" t="str">
            <v>REJUNTAMENTO C/ ARG. PRÉ-FABRICADA, JUNTA ENTRE 6mm E 10mm EM CERÂMICA, ATÉ 10x10 cm (100 cm²) - DECORATIVA (PAREDE/PISO)</v>
          </cell>
          <cell r="D1684" t="str">
            <v>M2</v>
          </cell>
          <cell r="E1684">
            <v>7.05</v>
          </cell>
          <cell r="F1684">
            <v>9.17</v>
          </cell>
        </row>
        <row r="1685">
          <cell r="B1685" t="str">
            <v>C2780</v>
          </cell>
          <cell r="C1685" t="str">
            <v>REJUNTAMENTO C/ ARG. PRÉ-FABRICADA, JUNTA ENTRE 6mm E 10mm EM CERÂMICA, ATÉ 30x30 cm (900 cm²) (PAREDE/PISO)</v>
          </cell>
          <cell r="D1685" t="str">
            <v>M2</v>
          </cell>
          <cell r="E1685">
            <v>3.92</v>
          </cell>
          <cell r="F1685">
            <v>5.1</v>
          </cell>
        </row>
        <row r="1686">
          <cell r="B1686" t="str">
            <v>C2828</v>
          </cell>
          <cell r="C1686" t="str">
            <v>REJUNTAMENTO C/ ARG. PRÉ-FABRICADA, JUNTA ENTRE 6mm E 10mm EM CERÂMICA, ACIMA DE 30x30 cm (900 cm²) E PORCELANATOS (PAREDE/PISO)</v>
          </cell>
          <cell r="D1686" t="str">
            <v>M2</v>
          </cell>
          <cell r="E1686">
            <v>3.51</v>
          </cell>
          <cell r="F1686">
            <v>4.56</v>
          </cell>
        </row>
        <row r="1687">
          <cell r="B1687" t="str">
            <v>C2190</v>
          </cell>
          <cell r="C1687" t="str">
            <v>REJUNTAMENTO P/AZULEJO C/ARGAMASSA PRÉ FABRICADA ESP.= 3mm</v>
          </cell>
          <cell r="D1687" t="str">
            <v>M2</v>
          </cell>
          <cell r="E1687">
            <v>3.58</v>
          </cell>
          <cell r="F1687">
            <v>4.65</v>
          </cell>
        </row>
        <row r="1688">
          <cell r="B1688" t="str">
            <v>C2191</v>
          </cell>
          <cell r="C1688" t="str">
            <v>REJUNTAMENTO P/AZULEJO C/CIMENTO BRANCO ESP.= 3mm</v>
          </cell>
          <cell r="D1688" t="str">
            <v>M2</v>
          </cell>
          <cell r="E1688">
            <v>3.15</v>
          </cell>
          <cell r="F1688">
            <v>4.1</v>
          </cell>
        </row>
        <row r="1689">
          <cell r="B1689" t="str">
            <v>C2103</v>
          </cell>
          <cell r="C1689" t="str">
            <v>REJUNTAMENTO P/CERÂMICA C/ L-FLEX E EPOXI (PAREDE/PISO)</v>
          </cell>
          <cell r="D1689" t="str">
            <v>M2</v>
          </cell>
          <cell r="E1689">
            <v>3.82</v>
          </cell>
          <cell r="F1689">
            <v>4.97</v>
          </cell>
        </row>
        <row r="1690">
          <cell r="B1690" t="str">
            <v>C2212</v>
          </cell>
          <cell r="C1690" t="str">
            <v>REVESTIMENTO C/ CARPETE ESP.= 4mm</v>
          </cell>
          <cell r="D1690" t="str">
            <v>M2</v>
          </cell>
          <cell r="E1690">
            <v>25.88</v>
          </cell>
          <cell r="F1690">
            <v>33.64</v>
          </cell>
        </row>
        <row r="1691">
          <cell r="B1691" t="str">
            <v>C2223</v>
          </cell>
          <cell r="C1691" t="str">
            <v>REVESTIMENTO C/CHAPAS FIBROCIMENTO SOBRE CAIBROS VERTICAIS</v>
          </cell>
          <cell r="D1691" t="str">
            <v>M2</v>
          </cell>
          <cell r="E1691">
            <v>29.18</v>
          </cell>
          <cell r="F1691">
            <v>37.93</v>
          </cell>
        </row>
        <row r="1692">
          <cell r="B1692" t="str">
            <v>C2224</v>
          </cell>
          <cell r="C1692" t="str">
            <v>REVESTIMENTO C/CHAPAS FIBROCIMENTO SOBRE PERFIS ESTRUTURAIS ESP.= 35mm</v>
          </cell>
          <cell r="D1692" t="str">
            <v>M2</v>
          </cell>
          <cell r="E1692">
            <v>35.1</v>
          </cell>
          <cell r="F1692">
            <v>45.63</v>
          </cell>
        </row>
        <row r="1693">
          <cell r="B1693" t="str">
            <v>C2225</v>
          </cell>
          <cell r="C1693" t="str">
            <v>REVESTIMENTO C/CHAPAS FIBROCIMENTO SOBRE PERFIS ESTRUTURAIS ESP.= 50mm</v>
          </cell>
          <cell r="D1693" t="str">
            <v>M2</v>
          </cell>
          <cell r="E1693">
            <v>49.1</v>
          </cell>
          <cell r="F1693">
            <v>63.83</v>
          </cell>
        </row>
        <row r="1694">
          <cell r="B1694" t="str">
            <v>C2226</v>
          </cell>
          <cell r="C1694" t="str">
            <v>REVESTIMENTO C/CHAPAS FIBROCIMENTO SOBRE PERFIS ESTRUTURAIS TIPO " I "</v>
          </cell>
          <cell r="D1694" t="str">
            <v>M2</v>
          </cell>
          <cell r="E1694">
            <v>27.73</v>
          </cell>
          <cell r="F1694">
            <v>36.05</v>
          </cell>
        </row>
        <row r="1695">
          <cell r="B1695" t="str">
            <v>C2227</v>
          </cell>
          <cell r="C1695" t="str">
            <v>REVESTIMENTO C/CHAPAS FIBROCIMENTO SOBRE SARRAFOS</v>
          </cell>
          <cell r="D1695" t="str">
            <v>M2</v>
          </cell>
          <cell r="E1695">
            <v>38.88</v>
          </cell>
          <cell r="F1695">
            <v>50.54</v>
          </cell>
        </row>
        <row r="1696">
          <cell r="B1696" t="str">
            <v>C2228</v>
          </cell>
          <cell r="C1696" t="str">
            <v>REVESTIMENTO C/CHAPAS FIBROCIMENTO SOBRE SARRAFOS VERTICAIS</v>
          </cell>
          <cell r="D1696" t="str">
            <v>M2</v>
          </cell>
          <cell r="E1696">
            <v>40.79</v>
          </cell>
          <cell r="F1696">
            <v>53.03</v>
          </cell>
        </row>
        <row r="1697">
          <cell r="B1697" t="str">
            <v>C2216</v>
          </cell>
          <cell r="C1697" t="str">
            <v>REVESTIMENTO C/LAMINADO MELAMÍNICO COLADO</v>
          </cell>
          <cell r="D1697" t="str">
            <v>M2</v>
          </cell>
          <cell r="E1697">
            <v>23.36</v>
          </cell>
          <cell r="F1697">
            <v>30.37</v>
          </cell>
        </row>
        <row r="1698">
          <cell r="B1698" t="str">
            <v>C2213</v>
          </cell>
          <cell r="C1698" t="str">
            <v>REVESTIMENTO C/ CORTIÇA ESP.= 12mm</v>
          </cell>
          <cell r="D1698" t="str">
            <v>M2</v>
          </cell>
          <cell r="E1698">
            <v>71.41</v>
          </cell>
          <cell r="F1698">
            <v>92.83</v>
          </cell>
        </row>
        <row r="1699">
          <cell r="B1699" t="str">
            <v>C2218</v>
          </cell>
          <cell r="C1699" t="str">
            <v>REVESTIMENTO C/PEDRAS GRANÍTICAS</v>
          </cell>
          <cell r="D1699" t="str">
            <v>M2</v>
          </cell>
          <cell r="E1699">
            <v>42.88</v>
          </cell>
          <cell r="F1699">
            <v>55.74</v>
          </cell>
        </row>
        <row r="1700">
          <cell r="B1700" t="str">
            <v>C2214</v>
          </cell>
          <cell r="C1700" t="str">
            <v>REVESTIMENTO C/ QUARTZOLITE</v>
          </cell>
          <cell r="D1700" t="str">
            <v>M2</v>
          </cell>
          <cell r="E1700">
            <v>14.86</v>
          </cell>
          <cell r="F1700">
            <v>19.32</v>
          </cell>
        </row>
        <row r="1701">
          <cell r="B1701" t="str">
            <v>C2221</v>
          </cell>
          <cell r="C1701" t="str">
            <v>REVESTIMENTO INTERNO C/PAPEL DE PAREDE</v>
          </cell>
          <cell r="D1701" t="str">
            <v>M2</v>
          </cell>
          <cell r="E1701">
            <v>16.35</v>
          </cell>
          <cell r="F1701">
            <v>21.26</v>
          </cell>
        </row>
        <row r="1702">
          <cell r="B1702" t="str">
            <v>C4128</v>
          </cell>
          <cell r="C1702" t="str">
            <v>TIJOLINHO APARENTE 6,50x18cm C/ ARGAMASSA DE CIMENTO E AREIA 1:3</v>
          </cell>
          <cell r="D1702" t="str">
            <v>M2</v>
          </cell>
          <cell r="E1702">
            <v>38.42</v>
          </cell>
          <cell r="F1702">
            <v>49.95</v>
          </cell>
        </row>
        <row r="1703">
          <cell r="C1703" t="str">
            <v>ARGAMASSAS PARA TETOS</v>
          </cell>
          <cell r="F1703">
            <v>0</v>
          </cell>
        </row>
        <row r="1704">
          <cell r="B1704" t="str">
            <v>C0778</v>
          </cell>
          <cell r="C1704" t="str">
            <v>CHAPISCO C/ ARGAMASSA DE CIMENTO E AREIA S/ PENEIRAR TRAÇO 1:3 ESP=5 mm P/ TETO</v>
          </cell>
          <cell r="D1704" t="str">
            <v>M2</v>
          </cell>
          <cell r="E1704">
            <v>4.68</v>
          </cell>
          <cell r="F1704">
            <v>6.08</v>
          </cell>
        </row>
        <row r="1705">
          <cell r="B1705" t="str">
            <v>C0779</v>
          </cell>
          <cell r="C1705" t="str">
            <v>CHAPISCO C/ PASTA DE CIMENTO COLANTE P/ TETO</v>
          </cell>
          <cell r="D1705" t="str">
            <v>M2</v>
          </cell>
          <cell r="E1705">
            <v>3.37</v>
          </cell>
          <cell r="F1705">
            <v>4.38</v>
          </cell>
        </row>
        <row r="1706">
          <cell r="B1706" t="str">
            <v>C0781</v>
          </cell>
          <cell r="C1706" t="str">
            <v>CHAPISCO C/ ARGAMASSA DE CIMENTO E AREIA S/ PENEIRAR TRAÇO 1:4 P/ TETO</v>
          </cell>
          <cell r="D1706" t="str">
            <v>M2</v>
          </cell>
          <cell r="E1706">
            <v>4.39</v>
          </cell>
          <cell r="F1706">
            <v>5.71</v>
          </cell>
        </row>
        <row r="1707">
          <cell r="B1707" t="str">
            <v>C1219</v>
          </cell>
          <cell r="C1707" t="str">
            <v>EMBOÇO C/ ARGAMASSA MISTA CIMENTO, CAL EM PASTA E AREIA S/PENEIRAR TRAÇO 1:1.5:9 ESP=20 mm P/ TETO</v>
          </cell>
          <cell r="D1707" t="str">
            <v>M2</v>
          </cell>
          <cell r="E1707">
            <v>12.06</v>
          </cell>
          <cell r="F1707">
            <v>15.68</v>
          </cell>
        </row>
        <row r="1708">
          <cell r="B1708" t="str">
            <v>C3034</v>
          </cell>
          <cell r="C1708" t="str">
            <v>REBOCO C/ ARGAMASSA MISTA DE CIMENTO, CAL HIDRATADA E AREIA S/ PENEIRAR, TRAÇO 1:2:8, ESP=20 mm P/ TETO</v>
          </cell>
          <cell r="D1708" t="str">
            <v>M2</v>
          </cell>
          <cell r="E1708">
            <v>13</v>
          </cell>
          <cell r="F1708">
            <v>16.9</v>
          </cell>
        </row>
        <row r="1709">
          <cell r="B1709" t="str">
            <v>C1218</v>
          </cell>
          <cell r="C1709" t="str">
            <v>EMBOÇO C/ ARGAMASSA MISTA DE CIMENTO, CAL HIDRATADA E AREIA S/ PENEIRAR TRAÇO 1:2:9 ESP=20 mm P/ TETO</v>
          </cell>
          <cell r="D1709" t="str">
            <v>M2</v>
          </cell>
          <cell r="E1709">
            <v>12.68</v>
          </cell>
          <cell r="F1709">
            <v>16.48</v>
          </cell>
        </row>
        <row r="1710">
          <cell r="B1710" t="str">
            <v>C1217</v>
          </cell>
          <cell r="C1710" t="str">
            <v>EMBOÇO C/ ARGAMASSA MISTA CIMENTO, CAL HIDRATADA E AREIA S/ PENEIRAR TRAÇO 1:2:11 ESP=20 mm P/ TETO</v>
          </cell>
          <cell r="D1710" t="str">
            <v>M2</v>
          </cell>
          <cell r="E1710">
            <v>12.05</v>
          </cell>
          <cell r="F1710">
            <v>15.67</v>
          </cell>
        </row>
        <row r="1711">
          <cell r="B1711" t="str">
            <v>C2111</v>
          </cell>
          <cell r="C1711" t="str">
            <v>REBOCO C/ ARGAMASSA DE CAL EM PASTA E AREIA PENEIRADA TRAÇO 1:2 ESP=5 mm P/ TETO</v>
          </cell>
          <cell r="D1711" t="str">
            <v>M2</v>
          </cell>
          <cell r="E1711">
            <v>8.46</v>
          </cell>
          <cell r="F1711">
            <v>11</v>
          </cell>
        </row>
        <row r="1712">
          <cell r="B1712" t="str">
            <v>C2107</v>
          </cell>
          <cell r="C1712" t="str">
            <v>REBOCO C/ ARGAMASSA DE CAL EM PASTA E AREIA PENEIRADA TRAÇO 1:1.5 ESP=5 mm P/ TETO</v>
          </cell>
          <cell r="D1712" t="str">
            <v>M2</v>
          </cell>
          <cell r="E1712">
            <v>8.5</v>
          </cell>
          <cell r="F1712">
            <v>11.05</v>
          </cell>
        </row>
        <row r="1713">
          <cell r="B1713" t="str">
            <v>C2112</v>
          </cell>
          <cell r="C1713" t="str">
            <v>REBOCO C/ ARGAMASSA DE CAL EM PASTA E AREIA PENEIRADA TRAÇO 1:3 ESP=5 mm P/ TETO</v>
          </cell>
          <cell r="D1713" t="str">
            <v>M2</v>
          </cell>
          <cell r="E1713">
            <v>8.45</v>
          </cell>
          <cell r="F1713">
            <v>10.99</v>
          </cell>
        </row>
        <row r="1714">
          <cell r="B1714" t="str">
            <v>C2113</v>
          </cell>
          <cell r="C1714" t="str">
            <v>REBOCO C/ ARGAMASSA DE CAL EM PASTA E AREIA PENEIRADA TRAÇO 1:4 ESP=5 mm P/ TETO</v>
          </cell>
          <cell r="D1714" t="str">
            <v>M2</v>
          </cell>
          <cell r="E1714">
            <v>8.4</v>
          </cell>
          <cell r="F1714">
            <v>10.92</v>
          </cell>
        </row>
        <row r="1715">
          <cell r="B1715" t="str">
            <v>C2114</v>
          </cell>
          <cell r="C1715" t="str">
            <v>REBOCO C/ ARGAMASSA DE CAL HIDRATADA E AREIA PEN. TRAÇO 1:2 ESP=5 mm P/ TETO</v>
          </cell>
          <cell r="D1715" t="str">
            <v>M2</v>
          </cell>
          <cell r="E1715">
            <v>9.07</v>
          </cell>
          <cell r="F1715">
            <v>11.79</v>
          </cell>
        </row>
        <row r="1716">
          <cell r="B1716" t="str">
            <v>C2116</v>
          </cell>
          <cell r="C1716" t="str">
            <v>REBOCO C/ ARGAMASSA DE CAL HIDRATADA E AREIA PENEIRADA TRAÇO 1:3 ESP=5 mm P/ TETO</v>
          </cell>
          <cell r="D1716" t="str">
            <v>M2</v>
          </cell>
          <cell r="E1716">
            <v>8.64</v>
          </cell>
          <cell r="F1716">
            <v>11.23</v>
          </cell>
        </row>
        <row r="1717">
          <cell r="B1717" t="str">
            <v>C2125</v>
          </cell>
          <cell r="C1717" t="str">
            <v>REBOCO C/ ARGAMASSA DE CAL HIDRATADA E AREIA PENEIRADA, TRAÇO 1:4.5 ESP=5 mm P/ TETO</v>
          </cell>
          <cell r="D1717" t="str">
            <v>M2</v>
          </cell>
          <cell r="E1717">
            <v>8.38</v>
          </cell>
          <cell r="F1717">
            <v>10.89</v>
          </cell>
        </row>
        <row r="1718">
          <cell r="B1718" t="str">
            <v>C3032</v>
          </cell>
          <cell r="C1718" t="str">
            <v>REBOCO C/ ARGAMASSA DE CAL HIDRATADA E AREIA S/ PENEIRAR, TRAÇO 1:3, C/ 100 KG DE CIMENTO E ESP=20 mm P/ TETO</v>
          </cell>
          <cell r="D1718" t="str">
            <v>M2</v>
          </cell>
          <cell r="E1718">
            <v>12.83</v>
          </cell>
          <cell r="F1718">
            <v>16.68</v>
          </cell>
        </row>
        <row r="1719">
          <cell r="B1719" t="str">
            <v>C3033</v>
          </cell>
          <cell r="C1719" t="str">
            <v>REBOCO C/ ARGAMASSA DE CAL HIDRATADA E AREIA S/ PENEIRAR TRAÇO 1:4, C/ 100 KG DE CIMENTO E ESP=20 mm P/ TETO</v>
          </cell>
          <cell r="D1719" t="str">
            <v>M2</v>
          </cell>
          <cell r="E1719">
            <v>12.34</v>
          </cell>
          <cell r="F1719">
            <v>16.04</v>
          </cell>
        </row>
        <row r="1720">
          <cell r="B1720" t="str">
            <v>C3035</v>
          </cell>
          <cell r="C1720" t="str">
            <v>REBOCO C/ ARGAMASSA DE CIMENTO E AREIA S/ PENEIRAR TRAÇO 1:6, ESP=20 mm P/ TETO</v>
          </cell>
          <cell r="D1720" t="str">
            <v>M2</v>
          </cell>
          <cell r="E1720">
            <v>12.03</v>
          </cell>
          <cell r="F1720">
            <v>15.64</v>
          </cell>
        </row>
        <row r="1721">
          <cell r="C1721" t="str">
            <v>ACABAMENTOS PARA TETOS</v>
          </cell>
          <cell r="F1721">
            <v>0</v>
          </cell>
        </row>
        <row r="1722">
          <cell r="B1722" t="str">
            <v>C4476</v>
          </cell>
          <cell r="C1722" t="str">
            <v>FORRO ACÚSTICO TIPO "SONEX" EM ESPUMA FLEXÍVEL DE POLIURETANO, AUTO-EXTINGUÍVEL, C/ SUPERFÍCIE ESCULPIDA, COR BRANCA 20/35 - FORNECIMENTO E MONTAGEM</v>
          </cell>
          <cell r="D1722" t="str">
            <v>M2</v>
          </cell>
          <cell r="E1722">
            <v>70.24</v>
          </cell>
          <cell r="F1722">
            <v>91.31</v>
          </cell>
        </row>
        <row r="1723">
          <cell r="B1723" t="str">
            <v>C4477</v>
          </cell>
          <cell r="C1723" t="str">
            <v>FORRO ACÚSTICO TIPO "SONEX" EM ESPUMA FLEXÍVEL DE POLIURETANO, AUTO-EXTINGUÍVEL, C/ SUPERFÍCIE ESCULPIDA, COR BRANCA 35/35 - FORNECIMENTO E MONTAGEM</v>
          </cell>
          <cell r="D1723" t="str">
            <v>M2</v>
          </cell>
          <cell r="E1723">
            <v>95.09</v>
          </cell>
          <cell r="F1723">
            <v>123.62</v>
          </cell>
        </row>
        <row r="1724">
          <cell r="B1724" t="str">
            <v>C4478</v>
          </cell>
          <cell r="C1724" t="str">
            <v>FORRO ACÚSTICO TIPO "SONEX" EM ESPUMA FLEXÍVEL DE POLIURETANO, AUTO-EXTINGUÍVEL, C/ SUPERFÍCIE ESCULPIDA, COR BRANCA 50/75 - FORNECIMENTO E MONTAGEM</v>
          </cell>
          <cell r="D1724" t="str">
            <v>M2</v>
          </cell>
          <cell r="E1724">
            <v>101.58</v>
          </cell>
          <cell r="F1724">
            <v>132.05</v>
          </cell>
        </row>
        <row r="1725">
          <cell r="B1725" t="str">
            <v>C4473</v>
          </cell>
          <cell r="C1725" t="str">
            <v>FORRO ACÚSTICO TIPO "SONEX" EM ESPUMA FLEXÍVEL DE POLIURETANO, AUTO-EXTINGUÍVEL, C/ SUPERFÍCIE ESCULPIDA, COR GRAFITE 20/35 - FORNECIMENTO E MONTAGEM</v>
          </cell>
          <cell r="D1725" t="str">
            <v>M2</v>
          </cell>
          <cell r="E1725">
            <v>54.03</v>
          </cell>
          <cell r="F1725">
            <v>70.24</v>
          </cell>
        </row>
        <row r="1726">
          <cell r="B1726" t="str">
            <v>C4474</v>
          </cell>
          <cell r="C1726" t="str">
            <v>FORRO ACÚSTICO TIPO "SONEX" EM ESPUMA FLEXÍVEL DE POLIURETANO, AUTO-EXTINGUÍVEL, C/ SUPERFÍCIE ESCULPIDA, COR GRAFITE 35/35 - FORNECIMENTO E MONTAGEM</v>
          </cell>
          <cell r="D1726" t="str">
            <v>M2</v>
          </cell>
          <cell r="E1726">
            <v>73.48</v>
          </cell>
          <cell r="F1726">
            <v>95.52</v>
          </cell>
        </row>
        <row r="1727">
          <cell r="B1727" t="str">
            <v>C4475</v>
          </cell>
          <cell r="C1727" t="str">
            <v>FORRO ACÚSTICO TIPO "SONEX" EM ESPUMA FLEXÍVEL DE POLIURETANO, AUTO-EXTINGUÍVEL, C/ SUPERFÍCIE ESCULPIDA, COR GRAFITE 50/75 - FORNECIMENTO E MONTAGEM</v>
          </cell>
          <cell r="D1727" t="str">
            <v>M2</v>
          </cell>
          <cell r="E1727">
            <v>81.05</v>
          </cell>
          <cell r="F1727">
            <v>105.37</v>
          </cell>
        </row>
        <row r="1728">
          <cell r="B1728" t="str">
            <v>C4479</v>
          </cell>
          <cell r="C1728" t="str">
            <v>FORRO ACÚSTICO TIPO "SONEX" EM PLACAS DE FIBRA MINERAL C/PERFIL "T" EM AÇO - FORNECIMENTO E MONTAGEM</v>
          </cell>
          <cell r="D1728" t="str">
            <v>M2</v>
          </cell>
          <cell r="E1728">
            <v>54.03</v>
          </cell>
          <cell r="F1728">
            <v>70.24</v>
          </cell>
        </row>
        <row r="1729">
          <cell r="B1729" t="str">
            <v>C4480</v>
          </cell>
          <cell r="C1729" t="str">
            <v>FORRO ACÚSTICO TIPO "SONEX" EM PLACAS DE FIBRA MINERAL C/PERFIL "T" EM ALUMÍNIO - FORNECIMENTO E MONTAGEM</v>
          </cell>
          <cell r="D1729" t="str">
            <v>M2</v>
          </cell>
          <cell r="E1729">
            <v>59.43</v>
          </cell>
          <cell r="F1729">
            <v>77.26</v>
          </cell>
        </row>
        <row r="1730">
          <cell r="B1730" t="str">
            <v>C4481</v>
          </cell>
          <cell r="C1730" t="str">
            <v>FORRO ACÚSTICO TIPO "SONEX" EM PLACAS DE FIBRA MINERAL C/PERFIL "CARTOLA" EM ALUMÍNIO - FORNECIMENTO E MONTAGEM</v>
          </cell>
          <cell r="D1730" t="str">
            <v>M2</v>
          </cell>
          <cell r="E1730">
            <v>64.84</v>
          </cell>
          <cell r="F1730">
            <v>84.29</v>
          </cell>
        </row>
        <row r="1731">
          <cell r="B1731" t="str">
            <v>C4285</v>
          </cell>
          <cell r="C1731" t="str">
            <v>FORRO DE GESSO ACARTONADO ARAMADO - FORNECIMENTO E MONTAGEM</v>
          </cell>
          <cell r="D1731" t="str">
            <v>M2</v>
          </cell>
          <cell r="E1731">
            <v>23.77</v>
          </cell>
          <cell r="F1731">
            <v>30.9</v>
          </cell>
        </row>
        <row r="1732">
          <cell r="B1732" t="str">
            <v>C4294</v>
          </cell>
          <cell r="C1732" t="str">
            <v>FORRO DE GESSO ACARTONADO ESTRUTURADO - FORNECIMENTO E MONTAGEM</v>
          </cell>
          <cell r="D1732" t="str">
            <v>M2</v>
          </cell>
          <cell r="E1732">
            <v>32.42</v>
          </cell>
          <cell r="F1732">
            <v>42.15</v>
          </cell>
        </row>
        <row r="1733">
          <cell r="B1733" t="str">
            <v>C3970</v>
          </cell>
          <cell r="C1733" t="str">
            <v>FORRO DE GESSO CONVENCIONAL (60x60)cm COM TIRO E ARAME GALVANIZADO ENCAPADO - FORNECIMENTO E MONTAGEM</v>
          </cell>
          <cell r="D1733" t="str">
            <v>M2</v>
          </cell>
          <cell r="E1733">
            <v>16.21</v>
          </cell>
          <cell r="F1733">
            <v>21.07</v>
          </cell>
        </row>
        <row r="1734">
          <cell r="B1734" t="str">
            <v>C3971</v>
          </cell>
          <cell r="C1734" t="str">
            <v>FORRO DE GESSO CONVENCIONAL (60x60)cm SEM TIRO E ARAME GALVANIZADO ENCAPADO - FORNECIMENTO E MONTAGEM</v>
          </cell>
          <cell r="D1734" t="str">
            <v>M2</v>
          </cell>
          <cell r="E1734">
            <v>12.97</v>
          </cell>
          <cell r="F1734">
            <v>16.86</v>
          </cell>
        </row>
        <row r="1735">
          <cell r="B1735" t="str">
            <v>C2998</v>
          </cell>
          <cell r="C1735" t="str">
            <v>FORRO DE LAMBRI DE MADEIRA (7x1)cm</v>
          </cell>
          <cell r="D1735" t="str">
            <v>M2</v>
          </cell>
          <cell r="E1735">
            <v>67.48</v>
          </cell>
          <cell r="F1735">
            <v>87.72</v>
          </cell>
        </row>
        <row r="1736">
          <cell r="B1736" t="str">
            <v>C1409</v>
          </cell>
          <cell r="C1736" t="str">
            <v>FORRO DE LAMBRI METÁLICO FIXADO EM ESTRUTURA METÁLICA</v>
          </cell>
          <cell r="D1736" t="str">
            <v>M2</v>
          </cell>
          <cell r="E1736">
            <v>139.02</v>
          </cell>
          <cell r="F1736">
            <v>180.73</v>
          </cell>
        </row>
        <row r="1737">
          <cell r="B1737" t="str">
            <v>C4484</v>
          </cell>
          <cell r="C1737" t="str">
            <v>FORRO PACOTE C/ PERFIL "CARTOLA" EM AÇO - FORNECIMENTO E MONTAGEM</v>
          </cell>
          <cell r="D1737" t="str">
            <v>M2</v>
          </cell>
          <cell r="E1737">
            <v>48.63</v>
          </cell>
          <cell r="F1737">
            <v>63.22</v>
          </cell>
        </row>
        <row r="1738">
          <cell r="B1738" t="str">
            <v>C4485</v>
          </cell>
          <cell r="C1738" t="str">
            <v>FORRO PACOTE C/ PERFIL "CARTOLA" EM ALUMÍNIO - FORNECIMENTO E MONTAGEM</v>
          </cell>
          <cell r="D1738" t="str">
            <v>M2</v>
          </cell>
          <cell r="E1738">
            <v>67</v>
          </cell>
          <cell r="F1738">
            <v>87.1</v>
          </cell>
        </row>
        <row r="1739">
          <cell r="B1739" t="str">
            <v>C4482</v>
          </cell>
          <cell r="C1739" t="str">
            <v>FORRO PACOTE C/ PERFIL "T" EM AÇO - FORNECIMENTO E MONTAGEM</v>
          </cell>
          <cell r="D1739" t="str">
            <v>M2</v>
          </cell>
          <cell r="E1739">
            <v>39.98</v>
          </cell>
          <cell r="F1739">
            <v>51.97</v>
          </cell>
        </row>
        <row r="1740">
          <cell r="B1740" t="str">
            <v>C4483</v>
          </cell>
          <cell r="C1740" t="str">
            <v>FORRO PACOTE C/ PERFIL "T" EM ALUMÍNIO - FORNECIMENTO E MONTAGEM</v>
          </cell>
          <cell r="D1740" t="str">
            <v>M2</v>
          </cell>
          <cell r="E1740">
            <v>43.22</v>
          </cell>
          <cell r="F1740">
            <v>56.19</v>
          </cell>
        </row>
        <row r="1741">
          <cell r="B1741" t="str">
            <v>C4472</v>
          </cell>
          <cell r="C1741" t="str">
            <v>FORRO PVC - COLMÉIA - FORNECIMENTO E MONTAGEM</v>
          </cell>
          <cell r="D1741" t="str">
            <v>M2</v>
          </cell>
          <cell r="E1741">
            <v>140.48</v>
          </cell>
          <cell r="F1741">
            <v>182.62</v>
          </cell>
        </row>
        <row r="1742">
          <cell r="B1742" t="str">
            <v>C4468</v>
          </cell>
          <cell r="C1742" t="str">
            <v>FORRO PVC - LAMBRI (100x6000 OU 200x6000)mm - FORNECIMENTO E MONTAGEM</v>
          </cell>
          <cell r="D1742" t="str">
            <v>M2</v>
          </cell>
          <cell r="E1742">
            <v>27.02</v>
          </cell>
          <cell r="F1742">
            <v>35.13</v>
          </cell>
        </row>
        <row r="1743">
          <cell r="B1743" t="str">
            <v>C4471</v>
          </cell>
          <cell r="C1743" t="str">
            <v>FORRO PVC - MODULADO (618x1250)mm C/ PERFIL "CARTOLA" EM ALUMÍNIO - FORNECIMENTO E MONTAGEM</v>
          </cell>
          <cell r="D1743" t="str">
            <v>M2</v>
          </cell>
          <cell r="E1743">
            <v>74.56</v>
          </cell>
          <cell r="F1743">
            <v>96.93</v>
          </cell>
        </row>
        <row r="1744">
          <cell r="B1744" t="str">
            <v>C4469</v>
          </cell>
          <cell r="C1744" t="str">
            <v>FORRO PVC - MODULADO (618x1250)mm C/ PERFIL "T" EM AÇO - FORNECIMENTO E MONTAGEM</v>
          </cell>
          <cell r="D1744" t="str">
            <v>M2</v>
          </cell>
          <cell r="E1744">
            <v>59.43</v>
          </cell>
          <cell r="F1744">
            <v>77.26</v>
          </cell>
        </row>
        <row r="1745">
          <cell r="B1745" t="str">
            <v>C4470</v>
          </cell>
          <cell r="C1745" t="str">
            <v>FORRO PVC - MODULADO (618x1250)mm C/ PERFIL "T" EM ALUMÍNIO - FORNECIMENTO E MONTAGEM</v>
          </cell>
          <cell r="D1745" t="str">
            <v>M2</v>
          </cell>
          <cell r="E1745">
            <v>60.51</v>
          </cell>
          <cell r="F1745">
            <v>78.66</v>
          </cell>
        </row>
        <row r="1746">
          <cell r="B1746" t="str">
            <v>C4512</v>
          </cell>
          <cell r="C1746" t="str">
            <v>REMANEJAMENTO DE FORROS (PACOTE / MODULADOS) - EXECUÇÃO</v>
          </cell>
          <cell r="D1746" t="str">
            <v>M2</v>
          </cell>
          <cell r="E1746">
            <v>7.56</v>
          </cell>
          <cell r="F1746">
            <v>9.83</v>
          </cell>
        </row>
        <row r="1747">
          <cell r="B1747" t="str">
            <v>C4506</v>
          </cell>
          <cell r="C1747" t="str">
            <v>SANCA DE GESSO P/ FORRO ACARTONADO - FORNECIMENTO E MONTAGEM</v>
          </cell>
          <cell r="D1747" t="str">
            <v>M</v>
          </cell>
          <cell r="E1747">
            <v>16.21</v>
          </cell>
          <cell r="F1747">
            <v>21.07</v>
          </cell>
        </row>
        <row r="1748">
          <cell r="B1748" t="str">
            <v>C4284</v>
          </cell>
          <cell r="C1748" t="str">
            <v>SANCA DE GESSO P/ FORRO CONVENCIONAL - FORNECIMENTO E MONTAGEM</v>
          </cell>
          <cell r="D1748" t="str">
            <v>M</v>
          </cell>
          <cell r="E1748">
            <v>9.73</v>
          </cell>
          <cell r="F1748">
            <v>12.65</v>
          </cell>
        </row>
        <row r="1749">
          <cell r="B1749" t="str">
            <v>C2478</v>
          </cell>
          <cell r="C1749" t="str">
            <v>TIROS E PINO DE AÇO PARA FIXAÇÃO</v>
          </cell>
          <cell r="D1749" t="str">
            <v>UN</v>
          </cell>
          <cell r="E1749">
            <v>5.45</v>
          </cell>
          <cell r="F1749">
            <v>7.09</v>
          </cell>
        </row>
        <row r="1750">
          <cell r="C1750" t="str">
            <v>PISOS</v>
          </cell>
          <cell r="F1750">
            <v>0</v>
          </cell>
        </row>
        <row r="1751">
          <cell r="C1751" t="str">
            <v>PISOS INTERNOS</v>
          </cell>
          <cell r="F1751">
            <v>0</v>
          </cell>
        </row>
        <row r="1752">
          <cell r="B1752" t="str">
            <v>C0099</v>
          </cell>
          <cell r="C1752" t="str">
            <v>APLICAÇÃO DE SINTECO EM PISOS C/MADEIRA</v>
          </cell>
          <cell r="D1752" t="str">
            <v>M2</v>
          </cell>
          <cell r="E1752">
            <v>21.33</v>
          </cell>
          <cell r="F1752">
            <v>27.73</v>
          </cell>
        </row>
        <row r="1753">
          <cell r="B1753" t="str">
            <v>C4437</v>
          </cell>
          <cell r="C1753" t="str">
            <v>CERÂMICA ESMALTADA C/ ARG. CIMENTO E AREIA ATÉ 30x30cm (900 cm²) - PEI-5/PEI-4 P/ PISO</v>
          </cell>
          <cell r="D1753" t="str">
            <v>M2</v>
          </cell>
          <cell r="E1753">
            <v>37.7</v>
          </cell>
          <cell r="F1753">
            <v>49.01</v>
          </cell>
        </row>
        <row r="1754">
          <cell r="B1754" t="str">
            <v>C4439</v>
          </cell>
          <cell r="C1754" t="str">
            <v>CERÂMICA ESMALTADA C/ ARG. CIMENTO E AREIA ACIMA DE 30x30cm (900 cm²) - PEI-5/PEI-4 P/ PISO</v>
          </cell>
          <cell r="D1754" t="str">
            <v>M2</v>
          </cell>
          <cell r="E1754">
            <v>40.64</v>
          </cell>
          <cell r="F1754">
            <v>52.83</v>
          </cell>
        </row>
        <row r="1755">
          <cell r="B1755" t="str">
            <v>C2996</v>
          </cell>
          <cell r="C1755" t="str">
            <v>CERÂMICA ESMALTADA C/ ARG. PRÉ-FABRICADA ATÉ 30x30 cm (900 cm²) - PEI-5/PEI-4 - P/ PISO</v>
          </cell>
          <cell r="D1755" t="str">
            <v>M2</v>
          </cell>
          <cell r="E1755">
            <v>32.31</v>
          </cell>
          <cell r="F1755">
            <v>42</v>
          </cell>
        </row>
        <row r="1756">
          <cell r="B1756" t="str">
            <v>C3001</v>
          </cell>
          <cell r="C1756" t="str">
            <v>CERÂMICA ESMALTADA C/ ARG. PRÉ-FABRICADA ACIMA DE 30x30 cm (900 cm²) - PEI-5/PEI-4 - P/ PISO</v>
          </cell>
          <cell r="D1756" t="str">
            <v>M2</v>
          </cell>
          <cell r="E1756">
            <v>37.89</v>
          </cell>
          <cell r="F1756">
            <v>49.26</v>
          </cell>
        </row>
        <row r="1757">
          <cell r="B1757" t="str">
            <v>C4380</v>
          </cell>
          <cell r="C1757" t="str">
            <v>CHAPA DE ALUMÍNIO CORRUGADA COM SUPORTE DE PERFIL EM "L" - FORNECIMENTO E COLOCAÇÃO</v>
          </cell>
          <cell r="D1757" t="str">
            <v>M2</v>
          </cell>
          <cell r="E1757">
            <v>507.43</v>
          </cell>
          <cell r="F1757">
            <v>659.66</v>
          </cell>
        </row>
        <row r="1758">
          <cell r="B1758" t="str">
            <v>C0837</v>
          </cell>
          <cell r="C1758" t="str">
            <v>CONCRETO NÃO-ESTRUTURAL S/BETONEIRA P/LASTRO</v>
          </cell>
          <cell r="D1758" t="str">
            <v>M3</v>
          </cell>
          <cell r="E1758">
            <v>193.51</v>
          </cell>
          <cell r="F1758">
            <v>251.56</v>
          </cell>
        </row>
        <row r="1759">
          <cell r="B1759" t="str">
            <v>C0871</v>
          </cell>
          <cell r="C1759" t="str">
            <v>CORDÃO DE PEROBA P/RODAPÉS</v>
          </cell>
          <cell r="D1759" t="str">
            <v>M</v>
          </cell>
          <cell r="E1759">
            <v>4.44</v>
          </cell>
          <cell r="F1759">
            <v>5.77</v>
          </cell>
        </row>
        <row r="1760">
          <cell r="B1760" t="str">
            <v>C1032</v>
          </cell>
          <cell r="C1760" t="str">
            <v>DEGRAU COM FORRAÇÃO TÊXTIL (20X30)cm</v>
          </cell>
          <cell r="D1760" t="str">
            <v>M</v>
          </cell>
          <cell r="E1760">
            <v>18.33</v>
          </cell>
          <cell r="F1760">
            <v>23.83</v>
          </cell>
        </row>
        <row r="1761">
          <cell r="B1761" t="str">
            <v>C1033</v>
          </cell>
          <cell r="C1761" t="str">
            <v>DEGRAU COM PLACAS LISAS DE BORRACHA (50X32X2.5)cm</v>
          </cell>
          <cell r="D1761" t="str">
            <v>M</v>
          </cell>
          <cell r="E1761">
            <v>55.45</v>
          </cell>
          <cell r="F1761">
            <v>72.09</v>
          </cell>
        </row>
        <row r="1762">
          <cell r="B1762" t="str">
            <v>C1034</v>
          </cell>
          <cell r="C1762" t="str">
            <v>DEGRAU DE GRANILITE MOLDADO NO LOCAL (20X30)cm</v>
          </cell>
          <cell r="D1762" t="str">
            <v>M</v>
          </cell>
          <cell r="E1762">
            <v>35.71</v>
          </cell>
          <cell r="F1762">
            <v>46.42</v>
          </cell>
        </row>
        <row r="1763">
          <cell r="B1763" t="str">
            <v>C1035</v>
          </cell>
          <cell r="C1763" t="str">
            <v>DEGRAU DE MÁRMORE (20X30)cm</v>
          </cell>
          <cell r="D1763" t="str">
            <v>M</v>
          </cell>
          <cell r="E1763">
            <v>74.05</v>
          </cell>
          <cell r="F1763">
            <v>96.27</v>
          </cell>
        </row>
        <row r="1764">
          <cell r="B1764" t="str">
            <v>C1036</v>
          </cell>
          <cell r="C1764" t="str">
            <v>DEGRAU INDUSTRIAL MONOLÍTICO C/PINGADEIRA</v>
          </cell>
          <cell r="D1764" t="str">
            <v>M</v>
          </cell>
          <cell r="E1764">
            <v>28.34</v>
          </cell>
          <cell r="F1764">
            <v>36.84</v>
          </cell>
        </row>
        <row r="1765">
          <cell r="B1765" t="str">
            <v>C1037</v>
          </cell>
          <cell r="C1765" t="str">
            <v>DEGRAU INDUSTRIAL MONOLÍTICO S/PINGADEIRA</v>
          </cell>
          <cell r="D1765" t="str">
            <v>M</v>
          </cell>
          <cell r="E1765">
            <v>20.77</v>
          </cell>
          <cell r="F1765">
            <v>27</v>
          </cell>
        </row>
        <row r="1766">
          <cell r="B1766" t="str">
            <v>C1038</v>
          </cell>
          <cell r="C1766" t="str">
            <v>DEGRAU PRÉ-MOLDADO DE GRANILITE</v>
          </cell>
          <cell r="D1766" t="str">
            <v>M</v>
          </cell>
          <cell r="E1766">
            <v>48.3</v>
          </cell>
          <cell r="F1766">
            <v>62.79</v>
          </cell>
        </row>
        <row r="1767">
          <cell r="B1767" t="str">
            <v>C1237</v>
          </cell>
          <cell r="C1767" t="str">
            <v>ENCERAMENTO DE PISOS C/ DUAS DEMÃOS DE CÊRA</v>
          </cell>
          <cell r="D1767" t="str">
            <v>M2</v>
          </cell>
          <cell r="E1767">
            <v>9.13</v>
          </cell>
          <cell r="F1767">
            <v>11.87</v>
          </cell>
        </row>
        <row r="1768">
          <cell r="B1768" t="str">
            <v>C4066</v>
          </cell>
          <cell r="C1768" t="str">
            <v>GRANITO POLIDO E=2cm, BRANCO, ARGAMASSA CIMENTO E AREIA 1:4, C/ REJUNTAMENTO</v>
          </cell>
          <cell r="D1768" t="str">
            <v>M2</v>
          </cell>
          <cell r="E1768">
            <v>265.93</v>
          </cell>
          <cell r="F1768">
            <v>345.71</v>
          </cell>
        </row>
        <row r="1769">
          <cell r="B1769" t="str">
            <v>C4065</v>
          </cell>
          <cell r="C1769" t="str">
            <v>GRANITO POLIDO E=2cm, CINZA, ARGAMASSA DE CIMENTO E AREIA 1:4, C/ REJUNTAMENTO</v>
          </cell>
          <cell r="D1769" t="str">
            <v>M2</v>
          </cell>
          <cell r="E1769">
            <v>122.97</v>
          </cell>
          <cell r="F1769">
            <v>159.86</v>
          </cell>
        </row>
        <row r="1770">
          <cell r="B1770" t="str">
            <v>C4067</v>
          </cell>
          <cell r="C1770" t="str">
            <v>GRANITO POLIDO E=2cm, OUTRAS CORES, ARGAMASSA CIMENTO E AREIA 1:4, C/ REJUNTAMENTO</v>
          </cell>
          <cell r="D1770" t="str">
            <v>M2</v>
          </cell>
          <cell r="E1770">
            <v>253.46</v>
          </cell>
          <cell r="F1770">
            <v>329.5</v>
          </cell>
        </row>
        <row r="1771">
          <cell r="B1771" t="str">
            <v>C4064</v>
          </cell>
          <cell r="C1771" t="str">
            <v>GRANITO POLIDO E=2cm, PRETO, ARGAMASSA CIMENTO E AREIA 1:4, C/ REJUNTAMENTO</v>
          </cell>
          <cell r="D1771" t="str">
            <v>M2</v>
          </cell>
          <cell r="E1771">
            <v>191.06</v>
          </cell>
          <cell r="F1771">
            <v>248.38</v>
          </cell>
        </row>
        <row r="1772">
          <cell r="B1772" t="str">
            <v>C1623</v>
          </cell>
          <cell r="C1772" t="str">
            <v>LIMPEZA DE BASE OU LASTRO</v>
          </cell>
          <cell r="D1772" t="str">
            <v>M2</v>
          </cell>
          <cell r="E1772">
            <v>0.47</v>
          </cell>
          <cell r="F1772">
            <v>0.61</v>
          </cell>
        </row>
        <row r="1773">
          <cell r="B1773" t="str">
            <v>C3547</v>
          </cell>
          <cell r="C1773" t="str">
            <v>MUTIRÃO MISTO - PEITORIL DE CIMENTO</v>
          </cell>
          <cell r="D1773" t="str">
            <v>M2</v>
          </cell>
          <cell r="E1773">
            <v>39.51</v>
          </cell>
          <cell r="F1773">
            <v>51.36</v>
          </cell>
        </row>
        <row r="1774">
          <cell r="B1774" t="str">
            <v>C3549</v>
          </cell>
          <cell r="C1774" t="str">
            <v>MUTIRÃO MISTO - PISO CIMENTADO ESP.=1.5cm</v>
          </cell>
          <cell r="D1774" t="str">
            <v>M2</v>
          </cell>
          <cell r="E1774">
            <v>10.12</v>
          </cell>
          <cell r="F1774">
            <v>13.16</v>
          </cell>
        </row>
        <row r="1775">
          <cell r="B1775" t="str">
            <v>C3548</v>
          </cell>
          <cell r="C1775" t="str">
            <v>MUTIRÃO MISTO - PISO MORTO DE CONCRETO FCK=13.5 MPa C/PREPARO E LANÇAMENTO</v>
          </cell>
          <cell r="D1775" t="str">
            <v>M3</v>
          </cell>
          <cell r="E1775">
            <v>201.8</v>
          </cell>
          <cell r="F1775">
            <v>262.34</v>
          </cell>
        </row>
        <row r="1776">
          <cell r="B1776" t="str">
            <v>C1846</v>
          </cell>
          <cell r="C1776" t="str">
            <v>PARQUETES DE MADEIRA FIXADOS C/COLA A BASE DE PVA</v>
          </cell>
          <cell r="D1776" t="str">
            <v>M2</v>
          </cell>
          <cell r="E1776">
            <v>51.57</v>
          </cell>
          <cell r="F1776">
            <v>67.04</v>
          </cell>
        </row>
        <row r="1777">
          <cell r="B1777" t="str">
            <v>C1852</v>
          </cell>
          <cell r="C1777" t="str">
            <v>PASTILHAS DE PORCELANA C/CIMENTO COLANTE</v>
          </cell>
          <cell r="D1777" t="str">
            <v>M2</v>
          </cell>
          <cell r="E1777">
            <v>79.36</v>
          </cell>
          <cell r="F1777">
            <v>103.17</v>
          </cell>
        </row>
        <row r="1778">
          <cell r="B1778" t="str">
            <v>C1859</v>
          </cell>
          <cell r="C1778" t="str">
            <v>PASTILHAS DE PORCELANA C/ARGAMASSA MISTA CIMENTO, CAL HIDRATADA E AREIA</v>
          </cell>
          <cell r="D1778" t="str">
            <v>M2</v>
          </cell>
          <cell r="E1778">
            <v>106.92</v>
          </cell>
          <cell r="F1778">
            <v>139</v>
          </cell>
        </row>
        <row r="1779">
          <cell r="B1779" t="str">
            <v>C3015</v>
          </cell>
          <cell r="C1779" t="str">
            <v>PEITORIL DE CIMENTO</v>
          </cell>
          <cell r="D1779" t="str">
            <v>M2</v>
          </cell>
          <cell r="E1779">
            <v>53.76</v>
          </cell>
          <cell r="F1779">
            <v>69.89</v>
          </cell>
        </row>
        <row r="1780">
          <cell r="B1780" t="str">
            <v>C1869</v>
          </cell>
          <cell r="C1780" t="str">
            <v>PEITORIL DE GRANITO L= 15 cm</v>
          </cell>
          <cell r="D1780" t="str">
            <v>M</v>
          </cell>
          <cell r="E1780">
            <v>31.91</v>
          </cell>
          <cell r="F1780">
            <v>41.48</v>
          </cell>
        </row>
        <row r="1781">
          <cell r="B1781" t="str">
            <v>C1870</v>
          </cell>
          <cell r="C1781" t="str">
            <v>PEITORIL DE MARMORE L= 15cm</v>
          </cell>
          <cell r="D1781" t="str">
            <v>M</v>
          </cell>
          <cell r="E1781">
            <v>22.17</v>
          </cell>
          <cell r="F1781">
            <v>28.82</v>
          </cell>
        </row>
        <row r="1782">
          <cell r="B1782" t="str">
            <v>C1871</v>
          </cell>
          <cell r="C1782" t="str">
            <v>PEITORIL DE MÁRMORE L= 25cm</v>
          </cell>
          <cell r="D1782" t="str">
            <v>M</v>
          </cell>
          <cell r="E1782">
            <v>36.81</v>
          </cell>
          <cell r="F1782">
            <v>47.85</v>
          </cell>
        </row>
        <row r="1783">
          <cell r="B1783" t="str">
            <v>C3016</v>
          </cell>
          <cell r="C1783" t="str">
            <v>PEITORIL DE MARMORITE</v>
          </cell>
          <cell r="D1783" t="str">
            <v>M2</v>
          </cell>
          <cell r="E1783">
            <v>63.98</v>
          </cell>
          <cell r="F1783">
            <v>83.17</v>
          </cell>
        </row>
        <row r="1784">
          <cell r="B1784" t="str">
            <v>C1872</v>
          </cell>
          <cell r="C1784" t="str">
            <v>PEITORIL PRÉ-MOLDADO DE GRANILITE L= 10cm</v>
          </cell>
          <cell r="D1784" t="str">
            <v>M</v>
          </cell>
          <cell r="E1784">
            <v>20.86</v>
          </cell>
          <cell r="F1784">
            <v>27.12</v>
          </cell>
        </row>
        <row r="1785">
          <cell r="B1785" t="str">
            <v>C1912</v>
          </cell>
          <cell r="C1785" t="str">
            <v>PISO ANTIDERRAPANTE NITOPISO TF-5000, SELADO C/NITOP. FC-140</v>
          </cell>
          <cell r="D1785" t="str">
            <v>M2</v>
          </cell>
          <cell r="E1785">
            <v>101.52</v>
          </cell>
          <cell r="F1785">
            <v>131.98</v>
          </cell>
        </row>
        <row r="1786">
          <cell r="B1786" t="str">
            <v>C1914</v>
          </cell>
          <cell r="C1786" t="str">
            <v>PISO C/FORRAÇÃO TÊXTIL ( CARPETE E = 4mm )</v>
          </cell>
          <cell r="D1786" t="str">
            <v>M2</v>
          </cell>
          <cell r="E1786">
            <v>24.41</v>
          </cell>
          <cell r="F1786">
            <v>31.73</v>
          </cell>
        </row>
        <row r="1787">
          <cell r="B1787" t="str">
            <v>C1915</v>
          </cell>
          <cell r="C1787" t="str">
            <v>PISO CIMENTADO C/ ARGAMASSA DE CIMENTO E AREIA S/ PENEIRAR, TRAÇO 1:4, ESP.= 1.5cm</v>
          </cell>
          <cell r="D1787" t="str">
            <v>M2</v>
          </cell>
          <cell r="E1787">
            <v>15.48</v>
          </cell>
          <cell r="F1787">
            <v>20.12</v>
          </cell>
        </row>
        <row r="1788">
          <cell r="B1788" t="str">
            <v>C1916</v>
          </cell>
          <cell r="C1788" t="str">
            <v>PISO CIMENTADO C/ ARGAMASSA DE CIMENTO E AREIA S/ PENEIRAR, TRAÇO 1:4, ESP.= 1,5cm C/ IMPERMEABILIZANTE</v>
          </cell>
          <cell r="D1788" t="str">
            <v>M2</v>
          </cell>
          <cell r="E1788">
            <v>17.58</v>
          </cell>
          <cell r="F1788">
            <v>22.85</v>
          </cell>
        </row>
        <row r="1789">
          <cell r="B1789" t="str">
            <v>C1918</v>
          </cell>
          <cell r="C1789" t="str">
            <v>PISO ELEVADO COMPOSTO DE PLACAS DE AÇO REVESTIDO C/PAVIFLEX MONTADO SOBRE ESTRUTURA DE SUSTENTAÇÃO REGULÁVEL ( FORNECIMENTO E MONTAGEM )</v>
          </cell>
          <cell r="D1789" t="str">
            <v>M2</v>
          </cell>
          <cell r="E1789">
            <v>381.99</v>
          </cell>
          <cell r="F1789">
            <v>496.59</v>
          </cell>
        </row>
        <row r="1790">
          <cell r="B1790" t="str">
            <v>C2901</v>
          </cell>
          <cell r="C1790" t="str">
            <v>PISO DE BORRACHA ANTI-DERRAPANTE</v>
          </cell>
          <cell r="D1790" t="str">
            <v>M2</v>
          </cell>
          <cell r="E1790">
            <v>36.73</v>
          </cell>
          <cell r="F1790">
            <v>47.75</v>
          </cell>
        </row>
        <row r="1791">
          <cell r="B1791" t="str">
            <v>C3024</v>
          </cell>
          <cell r="C1791" t="str">
            <v>PISO EM MÁRMORE BRANCO ESP.= 3cm</v>
          </cell>
          <cell r="D1791" t="str">
            <v>M2</v>
          </cell>
          <cell r="E1791">
            <v>151.35</v>
          </cell>
          <cell r="F1791">
            <v>196.76</v>
          </cell>
        </row>
        <row r="1792">
          <cell r="B1792" t="str">
            <v>C1919</v>
          </cell>
          <cell r="C1792" t="str">
            <v>PISO INDUSTRIAL NATURAL ESP.= 12mm, INCLUS. POLIMENTO (EXTERNO)</v>
          </cell>
          <cell r="D1792" t="str">
            <v>M2</v>
          </cell>
          <cell r="E1792">
            <v>46.94</v>
          </cell>
          <cell r="F1792">
            <v>61.02</v>
          </cell>
        </row>
        <row r="1793">
          <cell r="B1793" t="str">
            <v>C1920</v>
          </cell>
          <cell r="C1793" t="str">
            <v>PISO INDUSTRIAL NATURAL ESP.= 12mm, INCLUS. POLIMENTO (INTERNO)</v>
          </cell>
          <cell r="D1793" t="str">
            <v>M2</v>
          </cell>
          <cell r="E1793">
            <v>55.44</v>
          </cell>
          <cell r="F1793">
            <v>72.07</v>
          </cell>
        </row>
        <row r="1794">
          <cell r="B1794" t="str">
            <v>C1921</v>
          </cell>
          <cell r="C1794" t="str">
            <v>PISO DE BORRACHA (LENÇOL) ANTIDERRAPANTE TIPO GRÃO DE ARROZ, ESP.= 3mm</v>
          </cell>
          <cell r="D1794" t="str">
            <v>M2</v>
          </cell>
          <cell r="E1794">
            <v>83.41</v>
          </cell>
          <cell r="F1794">
            <v>108.43</v>
          </cell>
        </row>
        <row r="1795">
          <cell r="B1795" t="str">
            <v>C1922</v>
          </cell>
          <cell r="C1795" t="str">
            <v>PISO MONOLÍTICO C/ARGAMASSA A BASE DE EPOXI</v>
          </cell>
          <cell r="D1795" t="str">
            <v>M2</v>
          </cell>
          <cell r="E1795">
            <v>65.22</v>
          </cell>
          <cell r="F1795">
            <v>84.79</v>
          </cell>
        </row>
        <row r="1796">
          <cell r="B1796" t="str">
            <v>C3025</v>
          </cell>
          <cell r="C1796" t="str">
            <v>PISO MORTO CONCRETO FCK=13,5MPa C/PREPARO E LANÇAMENTO</v>
          </cell>
          <cell r="D1796" t="str">
            <v>M3</v>
          </cell>
          <cell r="E1796">
            <v>257.69</v>
          </cell>
          <cell r="F1796">
            <v>335</v>
          </cell>
        </row>
        <row r="1797">
          <cell r="B1797" t="str">
            <v>C3026</v>
          </cell>
          <cell r="C1797" t="str">
            <v>PISO MORTO DE TIJOLO MACIÇO C/REJUNTAMENTO</v>
          </cell>
          <cell r="D1797" t="str">
            <v>M2</v>
          </cell>
          <cell r="E1797">
            <v>16.43</v>
          </cell>
          <cell r="F1797">
            <v>21.36</v>
          </cell>
        </row>
        <row r="1798">
          <cell r="B1798" t="str">
            <v>C3027</v>
          </cell>
          <cell r="C1798" t="str">
            <v>PISO MORTO DE TIJOLO MACIÇO S/REJUNTAMENTO</v>
          </cell>
          <cell r="D1798" t="str">
            <v>M2</v>
          </cell>
          <cell r="E1798">
            <v>11.36</v>
          </cell>
          <cell r="F1798">
            <v>14.77</v>
          </cell>
        </row>
        <row r="1799">
          <cell r="B1799" t="str">
            <v>C2902</v>
          </cell>
          <cell r="C1799" t="str">
            <v>PISO TIPO MONOLÍTICO DE ALTA RESISTÊNCIA</v>
          </cell>
          <cell r="D1799" t="str">
            <v>M2</v>
          </cell>
          <cell r="E1799">
            <v>31.45</v>
          </cell>
          <cell r="F1799">
            <v>40.89</v>
          </cell>
        </row>
        <row r="1800">
          <cell r="B1800" t="str">
            <v>C4022</v>
          </cell>
          <cell r="C1800" t="str">
            <v>PISO TIPO MONOLÍTICO DE ALTA RESISTÊNCIA, DE BAIXA ESPESSURA, DE POLIURETAMO ANTIDERRAPANTE, S/ JUNTAS, TIPO DUROCOR OU SIMILAR</v>
          </cell>
          <cell r="D1800" t="str">
            <v>M2</v>
          </cell>
          <cell r="E1800">
            <v>162.09</v>
          </cell>
          <cell r="F1800">
            <v>210.72</v>
          </cell>
        </row>
        <row r="1801">
          <cell r="B1801" t="str">
            <v>C4503</v>
          </cell>
          <cell r="C1801" t="str">
            <v>PISO VINÍLICO TIPO "PAVIFLEX", e=1,6mm - FORNECIMENTO E COLOCAÇÃO</v>
          </cell>
          <cell r="D1801" t="str">
            <v>M2</v>
          </cell>
          <cell r="E1801">
            <v>33.17</v>
          </cell>
          <cell r="F1801">
            <v>43.12</v>
          </cell>
        </row>
        <row r="1802">
          <cell r="B1802" t="str">
            <v>C4504</v>
          </cell>
          <cell r="C1802" t="str">
            <v>PISO VINÍLICO TIPO "PAVIFLEX", e=2,0mm - FORNECIMENTO E COLOCAÇÃO</v>
          </cell>
          <cell r="D1802" t="str">
            <v>M2</v>
          </cell>
          <cell r="E1802">
            <v>41.06</v>
          </cell>
          <cell r="F1802">
            <v>53.38</v>
          </cell>
        </row>
        <row r="1803">
          <cell r="B1803" t="str">
            <v>C1934</v>
          </cell>
          <cell r="C1803" t="str">
            <v>PLACA DE BORRACHA (50x50)cm ESP.= 7,5mm, ARGAMASSA DE CIMENTO E AREIA PENEIRADA 1:2, E NATA DE COLA PVA</v>
          </cell>
          <cell r="D1803" t="str">
            <v>M2</v>
          </cell>
          <cell r="E1803">
            <v>106.38</v>
          </cell>
          <cell r="F1803">
            <v>138.29</v>
          </cell>
        </row>
        <row r="1804">
          <cell r="B1804" t="str">
            <v>C1933</v>
          </cell>
          <cell r="C1804" t="str">
            <v>PLACA DE BORRACHA (50X50)cm ESP.= 13mm, E NATA DE COLA PVA</v>
          </cell>
          <cell r="D1804" t="str">
            <v>M2</v>
          </cell>
          <cell r="E1804">
            <v>182.63</v>
          </cell>
          <cell r="F1804">
            <v>237.42</v>
          </cell>
        </row>
        <row r="1805">
          <cell r="B1805" t="str">
            <v>C4099</v>
          </cell>
          <cell r="C1805" t="str">
            <v>POLIMENTO EM CONCRETO NIVELADO À LASER</v>
          </cell>
          <cell r="D1805" t="str">
            <v>M2</v>
          </cell>
          <cell r="E1805">
            <v>9.19</v>
          </cell>
          <cell r="F1805">
            <v>11.95</v>
          </cell>
        </row>
        <row r="1806">
          <cell r="B1806" t="str">
            <v>C1943</v>
          </cell>
          <cell r="C1806" t="str">
            <v>POLIMENTO EM PISO INDUSTRIAL</v>
          </cell>
          <cell r="D1806" t="str">
            <v>M2</v>
          </cell>
          <cell r="E1806">
            <v>25.04</v>
          </cell>
          <cell r="F1806">
            <v>32.55</v>
          </cell>
        </row>
        <row r="1807">
          <cell r="B1807" t="str">
            <v>C1944</v>
          </cell>
          <cell r="C1807" t="str">
            <v>POLIMENTO EM PISOS DE MÁRMORE</v>
          </cell>
          <cell r="D1807" t="str">
            <v>M2</v>
          </cell>
          <cell r="E1807">
            <v>24.16</v>
          </cell>
          <cell r="F1807">
            <v>31.41</v>
          </cell>
        </row>
        <row r="1808">
          <cell r="B1808" t="str">
            <v>C4441</v>
          </cell>
          <cell r="C1808" t="str">
            <v>PORCELANATO NATURAL (FOSCO) C/ ARG. CIMENTO E AREIA P/ PISO</v>
          </cell>
          <cell r="D1808" t="str">
            <v>M2</v>
          </cell>
          <cell r="E1808">
            <v>46.51</v>
          </cell>
          <cell r="F1808">
            <v>60.46</v>
          </cell>
        </row>
        <row r="1809">
          <cell r="B1809" t="str">
            <v>C3007</v>
          </cell>
          <cell r="C1809" t="str">
            <v>PORCELANATO NATURAL (FOSCO) C/ ARG. PRÉ-FABRICADA - P/ PISO</v>
          </cell>
          <cell r="D1809" t="str">
            <v>M2</v>
          </cell>
          <cell r="E1809">
            <v>43.76</v>
          </cell>
          <cell r="F1809">
            <v>56.89</v>
          </cell>
        </row>
        <row r="1810">
          <cell r="B1810" t="str">
            <v>C3002</v>
          </cell>
          <cell r="C1810" t="str">
            <v>PORCELANATO POLIDO C/ ARG. PRÉ-FABRICADA - P/ PISO</v>
          </cell>
          <cell r="D1810" t="str">
            <v>M2</v>
          </cell>
          <cell r="E1810">
            <v>68.73</v>
          </cell>
          <cell r="F1810">
            <v>89.35</v>
          </cell>
        </row>
        <row r="1811">
          <cell r="B1811" t="str">
            <v>C4440</v>
          </cell>
          <cell r="C1811" t="str">
            <v>PORCELANATO POLIDO C/ ARG. CIMENTO E AREIA P/ PISO</v>
          </cell>
          <cell r="D1811" t="str">
            <v>M2</v>
          </cell>
          <cell r="E1811">
            <v>71.48</v>
          </cell>
          <cell r="F1811">
            <v>92.92</v>
          </cell>
        </row>
        <row r="1812">
          <cell r="B1812" t="str">
            <v>C2101</v>
          </cell>
          <cell r="C1812" t="str">
            <v>RASPAGEM E CALAFETAÇÃO DE TACOS C/UMA DEMÃO DE CÊRA</v>
          </cell>
          <cell r="D1812" t="str">
            <v>M2</v>
          </cell>
          <cell r="E1812">
            <v>16.47</v>
          </cell>
          <cell r="F1812">
            <v>21.41</v>
          </cell>
        </row>
        <row r="1813">
          <cell r="B1813" t="str">
            <v>C2181</v>
          </cell>
          <cell r="C1813" t="str">
            <v>REGULARIZAÇÃO DE BASE C/ ARGAMASSA CIMENTO E AREIA S/ PENEIRAR, TRAÇO 1:3 - ESP= 3cm</v>
          </cell>
          <cell r="D1813" t="str">
            <v>M2</v>
          </cell>
          <cell r="E1813">
            <v>11.34</v>
          </cell>
          <cell r="F1813">
            <v>14.74</v>
          </cell>
        </row>
        <row r="1814">
          <cell r="B1814" t="str">
            <v>C2179</v>
          </cell>
          <cell r="C1814" t="str">
            <v>REGULARIZAÇÃO DE BASE C/ ARGAMASSA CIMENTO E AREIA S/ PENEIRAR, TRAÇO 1:4 - ESP= 3cm</v>
          </cell>
          <cell r="D1814" t="str">
            <v>M2</v>
          </cell>
          <cell r="E1814">
            <v>9.88</v>
          </cell>
          <cell r="F1814">
            <v>12.84</v>
          </cell>
        </row>
        <row r="1815">
          <cell r="B1815" t="str">
            <v>C2180</v>
          </cell>
          <cell r="C1815" t="str">
            <v>REGULARIZAÇÃO DE BASE C/ ARGAMASSA CIMENTO E AREIA S/ PENEIRAR, TRAÇO 1:5 - ESP= 3cm</v>
          </cell>
          <cell r="D1815" t="str">
            <v>M2</v>
          </cell>
          <cell r="E1815">
            <v>9.01</v>
          </cell>
          <cell r="F1815">
            <v>11.71</v>
          </cell>
        </row>
        <row r="1816">
          <cell r="B1816" t="str">
            <v>C2184</v>
          </cell>
          <cell r="C1816" t="str">
            <v>REGULARIZAÇÃO DE BASE C/ ARGAMASSA CIMENTO E AREIA S/ PENEIRAR, TRAÇO 1:5 - ESP= 3cm, C/IMPERMEABILIZANTE</v>
          </cell>
          <cell r="D1816" t="str">
            <v>M2</v>
          </cell>
          <cell r="E1816">
            <v>13.2</v>
          </cell>
          <cell r="F1816">
            <v>17.16</v>
          </cell>
        </row>
        <row r="1817">
          <cell r="B1817" t="str">
            <v>C2185</v>
          </cell>
          <cell r="C1817" t="str">
            <v>REGULARIZAÇÃO PARA DEGRAUS C/ ARGAMASSA DE CIMENTO E AREIA S/ PENEIRAR, TRAÇO 1:5 - ESP= 1cm</v>
          </cell>
          <cell r="D1817" t="str">
            <v>M</v>
          </cell>
          <cell r="E1817">
            <v>2.8</v>
          </cell>
          <cell r="F1817">
            <v>3.64</v>
          </cell>
        </row>
        <row r="1818">
          <cell r="B1818" t="str">
            <v>C2186</v>
          </cell>
          <cell r="C1818" t="str">
            <v>REGULARIZAÇÃO PARA RODAPÉS C/ ARGAMASSA DE CIMENTO E AREIA S/ PENEIRAR, TRAÇO 1:5 - H=7cm, ESP= 3cm</v>
          </cell>
          <cell r="D1818" t="str">
            <v>M</v>
          </cell>
          <cell r="E1818">
            <v>1.62</v>
          </cell>
          <cell r="F1818">
            <v>2.11</v>
          </cell>
        </row>
        <row r="1819">
          <cell r="B1819" t="str">
            <v>C2234</v>
          </cell>
          <cell r="C1819" t="str">
            <v>REVESTIMENTOS DE PISOS C/GRANILITE</v>
          </cell>
          <cell r="D1819" t="str">
            <v>M2</v>
          </cell>
          <cell r="E1819">
            <v>46.48</v>
          </cell>
          <cell r="F1819">
            <v>60.42</v>
          </cell>
        </row>
        <row r="1820">
          <cell r="B1820" t="str">
            <v>C2219</v>
          </cell>
          <cell r="C1820" t="str">
            <v>REVESTIMENTO EPÓXICO P/PISOS DUAS DEMÃOS</v>
          </cell>
          <cell r="D1820" t="str">
            <v>M2</v>
          </cell>
          <cell r="E1820">
            <v>80.37</v>
          </cell>
          <cell r="F1820">
            <v>104.48</v>
          </cell>
        </row>
        <row r="1821">
          <cell r="B1821" t="str">
            <v>C2240</v>
          </cell>
          <cell r="C1821" t="str">
            <v>RODAPÉ COM FORRAÇÃO TÊXTIL (CARPETE) H= 7cm</v>
          </cell>
          <cell r="D1821" t="str">
            <v>M</v>
          </cell>
          <cell r="E1821">
            <v>3.52</v>
          </cell>
          <cell r="F1821">
            <v>4.58</v>
          </cell>
        </row>
        <row r="1822">
          <cell r="B1822" t="str">
            <v>C4001</v>
          </cell>
          <cell r="C1822" t="str">
            <v>RODAPÉ DE GRANITO H=10 cm</v>
          </cell>
          <cell r="D1822" t="str">
            <v>M</v>
          </cell>
          <cell r="E1822">
            <v>18.43</v>
          </cell>
          <cell r="F1822">
            <v>23.96</v>
          </cell>
        </row>
        <row r="1823">
          <cell r="B1823" t="str">
            <v>C2241</v>
          </cell>
          <cell r="C1823" t="str">
            <v>RODAPÉ DE MÁRMORE H= 10cm</v>
          </cell>
          <cell r="D1823" t="str">
            <v>M</v>
          </cell>
          <cell r="E1823">
            <v>20.23</v>
          </cell>
          <cell r="F1823">
            <v>26.3</v>
          </cell>
        </row>
        <row r="1824">
          <cell r="B1824" t="str">
            <v>C2242</v>
          </cell>
          <cell r="C1824" t="str">
            <v>RODAPÉ DE PEROBA (7X1.5)cm</v>
          </cell>
          <cell r="D1824" t="str">
            <v>M</v>
          </cell>
          <cell r="E1824">
            <v>7.55</v>
          </cell>
          <cell r="F1824">
            <v>9.82</v>
          </cell>
        </row>
        <row r="1825">
          <cell r="B1825" t="str">
            <v>C2243</v>
          </cell>
          <cell r="C1825" t="str">
            <v>RODAPÉ EM PERFIL DE ALUMÍNIO</v>
          </cell>
          <cell r="D1825" t="str">
            <v>M</v>
          </cell>
          <cell r="E1825">
            <v>7.87</v>
          </cell>
          <cell r="F1825">
            <v>10.23</v>
          </cell>
        </row>
        <row r="1826">
          <cell r="B1826" t="str">
            <v>C2245</v>
          </cell>
          <cell r="C1826" t="str">
            <v>RODAPÉ INDUSTRIAL MONOLÍTICO H= 7cm</v>
          </cell>
          <cell r="D1826" t="str">
            <v>M</v>
          </cell>
          <cell r="E1826">
            <v>4.66</v>
          </cell>
          <cell r="F1826">
            <v>6.06</v>
          </cell>
        </row>
        <row r="1827">
          <cell r="B1827" t="str">
            <v>C2244</v>
          </cell>
          <cell r="C1827" t="str">
            <v>RODAPÉ INDUSTRIAL MONOLÍTICO H= 10cm</v>
          </cell>
          <cell r="D1827" t="str">
            <v>M</v>
          </cell>
          <cell r="E1827">
            <v>7.82</v>
          </cell>
          <cell r="F1827">
            <v>10.17</v>
          </cell>
        </row>
        <row r="1828">
          <cell r="B1828" t="str">
            <v>C2246</v>
          </cell>
          <cell r="C1828" t="str">
            <v>RODAPÉ PRE-MOLDADO DE GRANILITE H= 10cm</v>
          </cell>
          <cell r="D1828" t="str">
            <v>M</v>
          </cell>
          <cell r="E1828">
            <v>22.16</v>
          </cell>
          <cell r="F1828">
            <v>28.81</v>
          </cell>
        </row>
        <row r="1829">
          <cell r="B1829" t="str">
            <v>C4505</v>
          </cell>
          <cell r="C1829" t="str">
            <v>RODAPÉ VINÍLICO, H=5cm - FORNECIMENTO E COLOCAÇÃO</v>
          </cell>
          <cell r="D1829" t="str">
            <v>M</v>
          </cell>
          <cell r="E1829">
            <v>11.89</v>
          </cell>
          <cell r="F1829">
            <v>15.46</v>
          </cell>
        </row>
        <row r="1830">
          <cell r="B1830" t="str">
            <v>C2283</v>
          </cell>
          <cell r="C1830" t="str">
            <v>SOLEIRA CIMENTADA L= 15cm</v>
          </cell>
          <cell r="D1830" t="str">
            <v>M</v>
          </cell>
          <cell r="E1830">
            <v>2.79</v>
          </cell>
          <cell r="F1830">
            <v>3.63</v>
          </cell>
        </row>
        <row r="1831">
          <cell r="B1831" t="str">
            <v>C2284</v>
          </cell>
          <cell r="C1831" t="str">
            <v>SOLEIRA DE GRANITO L= 15cm</v>
          </cell>
          <cell r="D1831" t="str">
            <v>M</v>
          </cell>
          <cell r="E1831">
            <v>30.29</v>
          </cell>
          <cell r="F1831">
            <v>39.38</v>
          </cell>
        </row>
        <row r="1832">
          <cell r="B1832" t="str">
            <v>C2285</v>
          </cell>
          <cell r="C1832" t="str">
            <v>SOLEIRA DE GRANITO L= 25cm</v>
          </cell>
          <cell r="D1832" t="str">
            <v>M</v>
          </cell>
          <cell r="E1832">
            <v>47.25</v>
          </cell>
          <cell r="F1832">
            <v>61.43</v>
          </cell>
        </row>
        <row r="1833">
          <cell r="B1833" t="str">
            <v>C2286</v>
          </cell>
          <cell r="C1833" t="str">
            <v>SOLEIRA DE MARMORE L= 15cm</v>
          </cell>
          <cell r="D1833" t="str">
            <v>M</v>
          </cell>
          <cell r="E1833">
            <v>21.36</v>
          </cell>
          <cell r="F1833">
            <v>27.77</v>
          </cell>
        </row>
        <row r="1834">
          <cell r="B1834" t="str">
            <v>C2287</v>
          </cell>
          <cell r="C1834" t="str">
            <v>SOLEIRA DE MÁRMORE L= 25 cm</v>
          </cell>
          <cell r="D1834" t="str">
            <v>M</v>
          </cell>
          <cell r="E1834">
            <v>35.46</v>
          </cell>
          <cell r="F1834">
            <v>46.1</v>
          </cell>
        </row>
        <row r="1835">
          <cell r="B1835" t="str">
            <v>C3058</v>
          </cell>
          <cell r="C1835" t="str">
            <v>SOLEIRA DE MARMORITE</v>
          </cell>
          <cell r="D1835" t="str">
            <v>M2</v>
          </cell>
          <cell r="E1835">
            <v>63.98</v>
          </cell>
          <cell r="F1835">
            <v>83.17</v>
          </cell>
        </row>
        <row r="1836">
          <cell r="B1836" t="str">
            <v>C2288</v>
          </cell>
          <cell r="C1836" t="str">
            <v>SOLEIRA PRÉ-MOLDADA DE GRANILITE L= 15cm</v>
          </cell>
          <cell r="D1836" t="str">
            <v>M</v>
          </cell>
          <cell r="E1836">
            <v>25.12</v>
          </cell>
          <cell r="F1836">
            <v>32.66</v>
          </cell>
        </row>
        <row r="1837">
          <cell r="B1837" t="str">
            <v>C2289</v>
          </cell>
          <cell r="C1837" t="str">
            <v>SOLEIRA PRÉ-MOLDADA DE GRANILITE L= 25cm</v>
          </cell>
          <cell r="D1837" t="str">
            <v>M</v>
          </cell>
          <cell r="E1837">
            <v>36.32</v>
          </cell>
          <cell r="F1837">
            <v>47.22</v>
          </cell>
        </row>
        <row r="1838">
          <cell r="B1838" t="str">
            <v>C3488</v>
          </cell>
          <cell r="C1838" t="str">
            <v>TÁBUAS CORRIDAS SOBRE VIGAS DE PEROBA</v>
          </cell>
          <cell r="D1838" t="str">
            <v>M2</v>
          </cell>
          <cell r="E1838">
            <v>87.69</v>
          </cell>
          <cell r="F1838">
            <v>114</v>
          </cell>
        </row>
        <row r="1839">
          <cell r="B1839" t="str">
            <v>C2296</v>
          </cell>
          <cell r="C1839" t="str">
            <v>TACOS DE MADEIRA C/ARGAMASSA DE CIMENTO E AREIA PENEIRADA TRAÇO 1:4</v>
          </cell>
          <cell r="D1839" t="str">
            <v>M2</v>
          </cell>
          <cell r="E1839">
            <v>61.74</v>
          </cell>
          <cell r="F1839">
            <v>80.26</v>
          </cell>
        </row>
        <row r="1840">
          <cell r="B1840" t="str">
            <v>C2297</v>
          </cell>
          <cell r="C1840" t="str">
            <v>TACOS DE MADEIRA C/COLA À BASE DE PVA</v>
          </cell>
          <cell r="D1840" t="str">
            <v>M2</v>
          </cell>
          <cell r="E1840">
            <v>49.53</v>
          </cell>
          <cell r="F1840">
            <v>64.39</v>
          </cell>
        </row>
        <row r="1841">
          <cell r="B1841" t="str">
            <v>C2315</v>
          </cell>
          <cell r="C1841" t="str">
            <v>TAPETE TIPO TABACOW, ESP. ATÉ 6mm</v>
          </cell>
          <cell r="D1841" t="str">
            <v>M2</v>
          </cell>
          <cell r="E1841">
            <v>41.6</v>
          </cell>
          <cell r="F1841">
            <v>54.08</v>
          </cell>
        </row>
        <row r="1842">
          <cell r="B1842" t="str">
            <v>C2314</v>
          </cell>
          <cell r="C1842" t="str">
            <v>TAPETE TIPO TABACOW ESP. 6,01mm &lt;= ESP &lt;= 10mm</v>
          </cell>
          <cell r="D1842" t="str">
            <v>M2</v>
          </cell>
          <cell r="E1842">
            <v>53.49</v>
          </cell>
          <cell r="F1842">
            <v>69.54</v>
          </cell>
        </row>
        <row r="1843">
          <cell r="C1843" t="str">
            <v>PISOS EXTERNOS</v>
          </cell>
          <cell r="F1843">
            <v>0</v>
          </cell>
        </row>
        <row r="1844">
          <cell r="B1844" t="str">
            <v>C3410</v>
          </cell>
          <cell r="C1844" t="str">
            <v>CALÇADA DE PROTEÇÃO EM CIMENTADO C/ BASE DE CONCRETO L=0,60m</v>
          </cell>
          <cell r="D1844" t="str">
            <v>M2</v>
          </cell>
          <cell r="E1844">
            <v>85.56</v>
          </cell>
          <cell r="F1844">
            <v>111.23</v>
          </cell>
        </row>
        <row r="1845">
          <cell r="B1845" t="str">
            <v>C1586</v>
          </cell>
          <cell r="C1845" t="str">
            <v>LADRILHOS HIDRÁULICOS C/ARGAMASSA DE CAL 1:4+100KG CIMENTO</v>
          </cell>
          <cell r="D1845" t="str">
            <v>M2</v>
          </cell>
          <cell r="E1845">
            <v>37.03</v>
          </cell>
          <cell r="F1845">
            <v>48.14</v>
          </cell>
        </row>
        <row r="1846">
          <cell r="B1846" t="str">
            <v>C1862</v>
          </cell>
          <cell r="C1846" t="str">
            <v>PAVIMENTAÇÃO RÚSTICA C/CONCRETO P/LASTRO NA ESP.DE 9cm E CAMADA SUPERFICIAL DE CONCRETO FCK=13.5MPa NA ESP.DE 3cm</v>
          </cell>
          <cell r="D1846" t="str">
            <v>M2</v>
          </cell>
          <cell r="E1846">
            <v>48.68</v>
          </cell>
          <cell r="F1846">
            <v>63.28</v>
          </cell>
        </row>
        <row r="1847">
          <cell r="B1847" t="str">
            <v>C3011</v>
          </cell>
          <cell r="C1847" t="str">
            <v>PAVIMENTAÇÃO TIPO CITIPLAC S/COLCHÃO - FORNECIMENTO E EXECUÇÃO</v>
          </cell>
          <cell r="D1847" t="str">
            <v>M2</v>
          </cell>
          <cell r="E1847">
            <v>20.4</v>
          </cell>
          <cell r="F1847">
            <v>26.52</v>
          </cell>
        </row>
        <row r="1848">
          <cell r="B1848" t="str">
            <v>C1863</v>
          </cell>
          <cell r="C1848" t="str">
            <v>PEDRA CARIRI ESP.= 2cm, C/ ARGAMASSA MISTA DE CIMENTO CAL HIDRATADA E AREIA</v>
          </cell>
          <cell r="D1848" t="str">
            <v>M2</v>
          </cell>
          <cell r="E1848">
            <v>22.83</v>
          </cell>
          <cell r="F1848">
            <v>29.68</v>
          </cell>
        </row>
        <row r="1849">
          <cell r="B1849" t="str">
            <v>C1864</v>
          </cell>
          <cell r="C1849" t="str">
            <v>PEDRA PORTUGUESA - COR BRANCA</v>
          </cell>
          <cell r="D1849" t="str">
            <v>M2</v>
          </cell>
          <cell r="E1849">
            <v>30.58</v>
          </cell>
          <cell r="F1849">
            <v>39.75</v>
          </cell>
        </row>
        <row r="1850">
          <cell r="B1850" t="str">
            <v>C1865</v>
          </cell>
          <cell r="C1850" t="str">
            <v>PEDRA PORTUGUESA 2 CORES</v>
          </cell>
          <cell r="D1850" t="str">
            <v>M2</v>
          </cell>
          <cell r="E1850">
            <v>35.83</v>
          </cell>
          <cell r="F1850">
            <v>46.58</v>
          </cell>
        </row>
        <row r="1851">
          <cell r="B1851" t="str">
            <v>C3014</v>
          </cell>
          <cell r="C1851" t="str">
            <v>PEDRA SÃO TOMÉ</v>
          </cell>
          <cell r="D1851" t="str">
            <v>M2</v>
          </cell>
          <cell r="E1851">
            <v>86.26</v>
          </cell>
          <cell r="F1851">
            <v>112.14</v>
          </cell>
        </row>
        <row r="1852">
          <cell r="B1852" t="str">
            <v>C3450</v>
          </cell>
          <cell r="C1852" t="str">
            <v>PISO CIMENTADO ESP.=1,50cm C/ JUNTA PLÁSTICA ( 27x3 )mm EM MÓDULOS ( 1,00x1,00 )m</v>
          </cell>
          <cell r="D1852" t="str">
            <v>M2</v>
          </cell>
          <cell r="E1852">
            <v>18.04</v>
          </cell>
          <cell r="F1852">
            <v>23.45</v>
          </cell>
        </row>
        <row r="1853">
          <cell r="B1853" t="str">
            <v>C1847</v>
          </cell>
          <cell r="C1853" t="str">
            <v>PISO DE CONCRETO FCK=13,5MPa ESP=7 cm, INCL. PREPARO DE CAIXA</v>
          </cell>
          <cell r="D1853" t="str">
            <v>M2</v>
          </cell>
          <cell r="E1853">
            <v>34.23</v>
          </cell>
          <cell r="F1853">
            <v>44.5</v>
          </cell>
        </row>
        <row r="1854">
          <cell r="B1854" t="str">
            <v>C1917</v>
          </cell>
          <cell r="C1854" t="str">
            <v>PISO DE CONCRETO FCK=15MPa ESP.= 12cm, ARMADO C/TELA DE AÇO</v>
          </cell>
          <cell r="D1854" t="str">
            <v>M2</v>
          </cell>
          <cell r="E1854">
            <v>43.32</v>
          </cell>
          <cell r="F1854">
            <v>56.32</v>
          </cell>
        </row>
        <row r="1855">
          <cell r="B1855" t="str">
            <v>C1935</v>
          </cell>
          <cell r="C1855" t="str">
            <v>PISO DE CONCRETO FCK=20MPa ESP.= 20cm, P/ESTACIONAMENTO DE ÔNIBUS</v>
          </cell>
          <cell r="D1855" t="str">
            <v>M2</v>
          </cell>
          <cell r="E1855">
            <v>58.56</v>
          </cell>
          <cell r="F1855">
            <v>76.13</v>
          </cell>
        </row>
        <row r="1856">
          <cell r="B1856" t="str">
            <v>C3446</v>
          </cell>
          <cell r="C1856" t="str">
            <v>PISO INTERTRAVADO TIPO TIJOLINHO (19,9x10x4)cm CINZA</v>
          </cell>
          <cell r="D1856" t="str">
            <v>M2</v>
          </cell>
          <cell r="E1856">
            <v>26.56</v>
          </cell>
          <cell r="F1856">
            <v>34.53</v>
          </cell>
        </row>
        <row r="1857">
          <cell r="B1857" t="str">
            <v>C3445</v>
          </cell>
          <cell r="C1857" t="str">
            <v>PISO INTERTRAVADO TIPO TIJOLINHO (19,9x10x4)cm COLORIDO</v>
          </cell>
          <cell r="D1857" t="str">
            <v>M2</v>
          </cell>
          <cell r="E1857">
            <v>29.62</v>
          </cell>
          <cell r="F1857">
            <v>38.51</v>
          </cell>
        </row>
        <row r="1858">
          <cell r="B1858" t="str">
            <v>C4165</v>
          </cell>
          <cell r="C1858" t="str">
            <v>PISO MONOLÍTICO DE POLIURETANO, ANTIDERRAPANTE, AUTONIVELANTE, S/ JUNTAS</v>
          </cell>
          <cell r="D1858" t="str">
            <v>M2</v>
          </cell>
          <cell r="E1858">
            <v>91.85</v>
          </cell>
          <cell r="F1858">
            <v>119.41</v>
          </cell>
        </row>
        <row r="1859">
          <cell r="B1859" t="str">
            <v>C3012</v>
          </cell>
          <cell r="C1859" t="str">
            <v>PISO PRÉ-MOLDADO ARTICULADO DE 6 FACES e = 4,5 cm</v>
          </cell>
          <cell r="D1859" t="str">
            <v>M2</v>
          </cell>
          <cell r="E1859">
            <v>21.7</v>
          </cell>
          <cell r="F1859">
            <v>28.21</v>
          </cell>
        </row>
        <row r="1860">
          <cell r="B1860" t="str">
            <v>C3013</v>
          </cell>
          <cell r="C1860" t="str">
            <v>PISO PRÉ-MOLDADO ARTICULADO DE 6 FACES e = 6,0 cm</v>
          </cell>
          <cell r="D1860" t="str">
            <v>M2</v>
          </cell>
          <cell r="E1860">
            <v>24.4</v>
          </cell>
          <cell r="F1860">
            <v>31.72</v>
          </cell>
        </row>
        <row r="1861">
          <cell r="B1861" t="str">
            <v>C1923</v>
          </cell>
          <cell r="C1861" t="str">
            <v>PISO PRÉ-MOLDADO ARTICULADO E INTERTRAVADO DE 16 FACES - e = 4,5 cm P/ PASSEIO</v>
          </cell>
          <cell r="D1861" t="str">
            <v>M2</v>
          </cell>
          <cell r="E1861">
            <v>28.63</v>
          </cell>
          <cell r="F1861">
            <v>37.22</v>
          </cell>
        </row>
        <row r="1862">
          <cell r="B1862" t="str">
            <v>C1089</v>
          </cell>
          <cell r="C1862" t="str">
            <v>PISO PRÉ-MOLDADO ARTICULADO E INTERTRAVADO DE 16 FACES - e = 6,0 cm P/ TRÁFEGO LEVE</v>
          </cell>
          <cell r="D1862" t="str">
            <v>M2</v>
          </cell>
          <cell r="E1862">
            <v>36.18</v>
          </cell>
          <cell r="F1862">
            <v>47.03</v>
          </cell>
        </row>
        <row r="1863">
          <cell r="B1863" t="str">
            <v>C3782</v>
          </cell>
          <cell r="C1863" t="str">
            <v>PISO PRÉ-MOLDADO ARTICULADO E INTERTRAVADO DE 16 FACES - e = 8,0 cm (35 MPa) P/ TRÁFEGO PESADO</v>
          </cell>
          <cell r="D1863" t="str">
            <v>M2</v>
          </cell>
          <cell r="E1863">
            <v>44.28</v>
          </cell>
          <cell r="F1863">
            <v>57.56</v>
          </cell>
        </row>
        <row r="1864">
          <cell r="B1864" t="str">
            <v>C1924</v>
          </cell>
          <cell r="C1864" t="str">
            <v>PISO RÚSTICO DE CONCRETO RIPADO (0.50X0.50)m JUNTAS= 5cm ESP.= 8cm</v>
          </cell>
          <cell r="D1864" t="str">
            <v>M2</v>
          </cell>
          <cell r="E1864">
            <v>40.21</v>
          </cell>
          <cell r="F1864">
            <v>52.27</v>
          </cell>
        </row>
        <row r="1865">
          <cell r="B1865" t="str">
            <v>C1925</v>
          </cell>
          <cell r="C1865" t="str">
            <v>PISO RÚSTICO DE CONCRETO RIPADO (1.00X1.00)m JUNTAS= 10cm ESP.= 8cm</v>
          </cell>
          <cell r="D1865" t="str">
            <v>M2</v>
          </cell>
          <cell r="E1865">
            <v>35.69</v>
          </cell>
          <cell r="F1865">
            <v>46.4</v>
          </cell>
        </row>
        <row r="1866">
          <cell r="B1866" t="str">
            <v>C1926</v>
          </cell>
          <cell r="C1866" t="str">
            <v>PISO RÚSTICO DE CONCRETO RIPADO (1.20X1.20)m ESP.= 7cm</v>
          </cell>
          <cell r="D1866" t="str">
            <v>M2</v>
          </cell>
          <cell r="E1866">
            <v>32.71</v>
          </cell>
          <cell r="F1866">
            <v>42.52</v>
          </cell>
        </row>
        <row r="1867">
          <cell r="B1867" t="str">
            <v>C1927</v>
          </cell>
          <cell r="C1867" t="str">
            <v>PISO RÚSTICO DE CONCRETO RIPADO (1.50X1.50)m ESP.= 7cm</v>
          </cell>
          <cell r="D1867" t="str">
            <v>M2</v>
          </cell>
          <cell r="E1867">
            <v>31.89</v>
          </cell>
          <cell r="F1867">
            <v>41.46</v>
          </cell>
        </row>
        <row r="1868">
          <cell r="B1868" t="str">
            <v>C2032</v>
          </cell>
          <cell r="C1868" t="str">
            <v>REGULARIZAÇÃO MECANIZADA ATÉ 0,40 M , COMPACTADA P/ PAVIMENTAÇÃO</v>
          </cell>
          <cell r="D1868" t="str">
            <v>M2</v>
          </cell>
          <cell r="E1868">
            <v>5.97</v>
          </cell>
          <cell r="F1868">
            <v>7.76</v>
          </cell>
        </row>
        <row r="1869">
          <cell r="C1869" t="str">
            <v>INSTALAÇÕES HIDRÁULICAS</v>
          </cell>
          <cell r="F1869">
            <v>0</v>
          </cell>
        </row>
        <row r="1870">
          <cell r="C1870" t="str">
            <v>TUBOS E CONEXÕES DE FERRO FUNDIDO</v>
          </cell>
          <cell r="F1870">
            <v>0</v>
          </cell>
        </row>
        <row r="1871">
          <cell r="B1871" t="str">
            <v>C0319</v>
          </cell>
          <cell r="C1871" t="str">
            <v>ASSENTAMENTO DE TUBOS, PEÇAS E CONEXÕES EM FoFo, JE DN 50mm</v>
          </cell>
          <cell r="D1871" t="str">
            <v>M</v>
          </cell>
          <cell r="E1871">
            <v>1.92</v>
          </cell>
          <cell r="F1871">
            <v>2.5</v>
          </cell>
        </row>
        <row r="1872">
          <cell r="B1872" t="str">
            <v>C0322</v>
          </cell>
          <cell r="C1872" t="str">
            <v>ASSENTAMENTO DE TUBOS, PEÇAS E CONEXÕES EM FoFo, JE DN 75mm</v>
          </cell>
          <cell r="D1872" t="str">
            <v>M</v>
          </cell>
          <cell r="E1872">
            <v>2.39</v>
          </cell>
          <cell r="F1872">
            <v>3.11</v>
          </cell>
        </row>
        <row r="1873">
          <cell r="B1873" t="str">
            <v>C0308</v>
          </cell>
          <cell r="C1873" t="str">
            <v>ASSENTAMENTO DE TUBOS, PEÇAS E CONEXÕES EM FoFo, JE DN 100mm</v>
          </cell>
          <cell r="D1873" t="str">
            <v>M</v>
          </cell>
          <cell r="E1873">
            <v>3.88</v>
          </cell>
          <cell r="F1873">
            <v>5.04</v>
          </cell>
        </row>
        <row r="1874">
          <cell r="B1874" t="str">
            <v>C0311</v>
          </cell>
          <cell r="C1874" t="str">
            <v>ASSENTAMENTO DE TUBOS, PEÇAS E CONEXÕES EM FoFo, JE DN 150mm</v>
          </cell>
          <cell r="D1874" t="str">
            <v>M</v>
          </cell>
          <cell r="E1874">
            <v>5.19</v>
          </cell>
          <cell r="F1874">
            <v>6.75</v>
          </cell>
        </row>
        <row r="1875">
          <cell r="B1875" t="str">
            <v>C0312</v>
          </cell>
          <cell r="C1875" t="str">
            <v>ASSENTAMENTO DE TUBOS, PEÇAS E CONEXÕES EM FoFo, JE DN 200mm</v>
          </cell>
          <cell r="D1875" t="str">
            <v>M</v>
          </cell>
          <cell r="E1875">
            <v>6.26</v>
          </cell>
          <cell r="F1875">
            <v>8.14</v>
          </cell>
        </row>
        <row r="1876">
          <cell r="B1876" t="str">
            <v>C0313</v>
          </cell>
          <cell r="C1876" t="str">
            <v>ASSENTAMENTO DE TUBOS, PEÇAS E CONEXÕES EM FoFo, JE DN 250mm</v>
          </cell>
          <cell r="D1876" t="str">
            <v>M</v>
          </cell>
          <cell r="E1876">
            <v>7.65</v>
          </cell>
          <cell r="F1876">
            <v>9.95</v>
          </cell>
        </row>
        <row r="1877">
          <cell r="B1877" t="str">
            <v>C0314</v>
          </cell>
          <cell r="C1877" t="str">
            <v>ASSENTAMENTO DE TUBOS, PEÇAS E CONEXÕES EM FoFo, JE DN 300mm</v>
          </cell>
          <cell r="D1877" t="str">
            <v>M</v>
          </cell>
          <cell r="E1877">
            <v>9.7</v>
          </cell>
          <cell r="F1877">
            <v>12.61</v>
          </cell>
        </row>
        <row r="1878">
          <cell r="B1878" t="str">
            <v>C0315</v>
          </cell>
          <cell r="C1878" t="str">
            <v>ASSENTAMENTO DE TUBOS, PEÇAS E CONEXÕES EM FoFo, JE DN 350mm</v>
          </cell>
          <cell r="D1878" t="str">
            <v>M</v>
          </cell>
          <cell r="E1878">
            <v>11.59</v>
          </cell>
          <cell r="F1878">
            <v>15.07</v>
          </cell>
        </row>
        <row r="1879">
          <cell r="B1879" t="str">
            <v>C0316</v>
          </cell>
          <cell r="C1879" t="str">
            <v>ASSENTAMENTO DE TUBOS, PEÇAS E CONEXÕES EM FoFo, JE DN 400mm</v>
          </cell>
          <cell r="D1879" t="str">
            <v>M</v>
          </cell>
          <cell r="E1879">
            <v>13.52</v>
          </cell>
          <cell r="F1879">
            <v>17.58</v>
          </cell>
        </row>
        <row r="1880">
          <cell r="B1880" t="str">
            <v>C0317</v>
          </cell>
          <cell r="C1880" t="str">
            <v>ASSENTAMENTO DE TUBOS, PEÇAS E CONEXÕES EM FoFo, JE DN 450mm</v>
          </cell>
          <cell r="D1880" t="str">
            <v>M</v>
          </cell>
          <cell r="E1880">
            <v>17.17</v>
          </cell>
          <cell r="F1880">
            <v>22.32</v>
          </cell>
        </row>
        <row r="1881">
          <cell r="B1881" t="str">
            <v>C0318</v>
          </cell>
          <cell r="C1881" t="str">
            <v>ASSENTAMENTO DE TUBOS, PEÇAS E CONEXÕES EM FoFo, JE DN 500mm</v>
          </cell>
          <cell r="D1881" t="str">
            <v>M</v>
          </cell>
          <cell r="E1881">
            <v>21.1</v>
          </cell>
          <cell r="F1881">
            <v>27.43</v>
          </cell>
        </row>
        <row r="1882">
          <cell r="B1882" t="str">
            <v>C0320</v>
          </cell>
          <cell r="C1882" t="str">
            <v>ASSENTAMENTO DE TUBOS, PEÇAS E CONEXÕES EM FoFo, JE DN 600mm</v>
          </cell>
          <cell r="D1882" t="str">
            <v>M</v>
          </cell>
          <cell r="E1882">
            <v>26.09</v>
          </cell>
          <cell r="F1882">
            <v>33.92</v>
          </cell>
        </row>
        <row r="1883">
          <cell r="B1883" t="str">
            <v>C0321</v>
          </cell>
          <cell r="C1883" t="str">
            <v>ASSENTAMENTO DE TUBOS, PEÇAS E CONEXÕES EM FoFo, JE DN 700mm</v>
          </cell>
          <cell r="D1883" t="str">
            <v>M</v>
          </cell>
          <cell r="E1883">
            <v>31.75</v>
          </cell>
          <cell r="F1883">
            <v>41.28</v>
          </cell>
        </row>
        <row r="1884">
          <cell r="B1884" t="str">
            <v>C0323</v>
          </cell>
          <cell r="C1884" t="str">
            <v>ASSENTAMENTO DE TUBOS, PEÇAS E CONEXÕES EM FoFo, JE DN 800mm</v>
          </cell>
          <cell r="D1884" t="str">
            <v>M</v>
          </cell>
          <cell r="E1884">
            <v>33.41</v>
          </cell>
          <cell r="F1884">
            <v>43.43</v>
          </cell>
        </row>
        <row r="1885">
          <cell r="B1885" t="str">
            <v>C0324</v>
          </cell>
          <cell r="C1885" t="str">
            <v>ASSENTAMENTO DE TUBOS, PEÇAS E CONEXÕES EM FoFo, JE DN 900mm</v>
          </cell>
          <cell r="D1885" t="str">
            <v>M</v>
          </cell>
          <cell r="E1885">
            <v>42.07</v>
          </cell>
          <cell r="F1885">
            <v>54.69</v>
          </cell>
        </row>
        <row r="1886">
          <cell r="B1886" t="str">
            <v>C0307</v>
          </cell>
          <cell r="C1886" t="str">
            <v>ASSENTAMENTO DE TUBOS, PEÇAS E CONEXÕES EM FoFo, JE DN 1000mm</v>
          </cell>
          <cell r="D1886" t="str">
            <v>M</v>
          </cell>
          <cell r="E1886">
            <v>49.3</v>
          </cell>
          <cell r="F1886">
            <v>64.09</v>
          </cell>
        </row>
        <row r="1887">
          <cell r="B1887" t="str">
            <v>C0309</v>
          </cell>
          <cell r="C1887" t="str">
            <v>ASSENTAMENTO DE TUBOS, PEÇAS E CONEXÕES EM FoFo, JE DN 1100mm</v>
          </cell>
          <cell r="D1887" t="str">
            <v>M</v>
          </cell>
          <cell r="E1887">
            <v>55.72</v>
          </cell>
          <cell r="F1887">
            <v>72.44</v>
          </cell>
        </row>
        <row r="1888">
          <cell r="B1888" t="str">
            <v>C0310</v>
          </cell>
          <cell r="C1888" t="str">
            <v>ASSENTAMENTO DE TUBOS, PEÇAS E CONEXÕES EM FoFo, JE DN 1200mm</v>
          </cell>
          <cell r="D1888" t="str">
            <v>M</v>
          </cell>
          <cell r="E1888">
            <v>63.83</v>
          </cell>
          <cell r="F1888">
            <v>82.98</v>
          </cell>
        </row>
        <row r="1889">
          <cell r="B1889" t="str">
            <v>C0475</v>
          </cell>
          <cell r="C1889" t="str">
            <v>BUCHA DE REDUÇÃO FERRO FUNDIDO D= 75X50mm (3"X2")</v>
          </cell>
          <cell r="D1889" t="str">
            <v>UN</v>
          </cell>
          <cell r="E1889">
            <v>40.1</v>
          </cell>
          <cell r="F1889">
            <v>52.13</v>
          </cell>
        </row>
        <row r="1890">
          <cell r="B1890" t="str">
            <v>C0476</v>
          </cell>
          <cell r="C1890" t="str">
            <v>BUCHA DE REDUÇÃO FERRO FUNDIDO D=100X75mm (4"X3")</v>
          </cell>
          <cell r="D1890" t="str">
            <v>UN</v>
          </cell>
          <cell r="E1890">
            <v>57.41</v>
          </cell>
          <cell r="F1890">
            <v>74.63</v>
          </cell>
        </row>
        <row r="1891">
          <cell r="B1891" t="str">
            <v>C0477</v>
          </cell>
          <cell r="C1891" t="str">
            <v>BUCHA DE REDUÇÃO FERRO FUNDIDO D=150X100mm (6"X4")</v>
          </cell>
          <cell r="D1891" t="str">
            <v>UN</v>
          </cell>
          <cell r="E1891">
            <v>183.65</v>
          </cell>
          <cell r="F1891">
            <v>238.75</v>
          </cell>
        </row>
        <row r="1892">
          <cell r="B1892" t="str">
            <v>C0655</v>
          </cell>
          <cell r="C1892" t="str">
            <v>CAIXA SIFONADA DE FERRO D= 150mm</v>
          </cell>
          <cell r="D1892" t="str">
            <v>UN</v>
          </cell>
          <cell r="E1892">
            <v>445.53</v>
          </cell>
          <cell r="F1892">
            <v>579.19</v>
          </cell>
        </row>
        <row r="1893">
          <cell r="B1893" t="str">
            <v>C1438</v>
          </cell>
          <cell r="C1893" t="str">
            <v>GRELHA HEMISFÉRICA FERRO FUNDIDO D=80mm (3")</v>
          </cell>
          <cell r="D1893" t="str">
            <v>UN</v>
          </cell>
          <cell r="E1893">
            <v>33.91</v>
          </cell>
          <cell r="F1893">
            <v>44.08</v>
          </cell>
        </row>
        <row r="1894">
          <cell r="B1894" t="str">
            <v>C1536</v>
          </cell>
          <cell r="C1894" t="str">
            <v>JOELHO FERRO FUNDIDO D= 50mm (2")</v>
          </cell>
          <cell r="D1894" t="str">
            <v>UN</v>
          </cell>
          <cell r="E1894">
            <v>89.72</v>
          </cell>
          <cell r="F1894">
            <v>116.64</v>
          </cell>
        </row>
        <row r="1895">
          <cell r="B1895" t="str">
            <v>C1537</v>
          </cell>
          <cell r="C1895" t="str">
            <v>JOELHO FERRO FUNDIDO D= 75mm (3")</v>
          </cell>
          <cell r="D1895" t="str">
            <v>UN</v>
          </cell>
          <cell r="E1895">
            <v>122.49</v>
          </cell>
          <cell r="F1895">
            <v>159.24</v>
          </cell>
        </row>
        <row r="1896">
          <cell r="B1896" t="str">
            <v>C1535</v>
          </cell>
          <cell r="C1896" t="str">
            <v>JOELHO FERRO FUNDIDO D= 100mm (4")</v>
          </cell>
          <cell r="D1896" t="str">
            <v>UN</v>
          </cell>
          <cell r="E1896">
            <v>179.02</v>
          </cell>
          <cell r="F1896">
            <v>232.73</v>
          </cell>
        </row>
        <row r="1897">
          <cell r="B1897" t="str">
            <v>C1538</v>
          </cell>
          <cell r="C1897" t="str">
            <v>JOELHO FERRO FUNDIDO D=150mm (6")</v>
          </cell>
          <cell r="D1897" t="str">
            <v>UN</v>
          </cell>
          <cell r="E1897">
            <v>331.76</v>
          </cell>
          <cell r="F1897">
            <v>431.29</v>
          </cell>
        </row>
        <row r="1898">
          <cell r="B1898" t="str">
            <v>C1534</v>
          </cell>
          <cell r="C1898" t="str">
            <v>JOELHO FERRO FUNDIDO C/VISITA D= 100X50mm (4"X2")</v>
          </cell>
          <cell r="D1898" t="str">
            <v>UN</v>
          </cell>
          <cell r="E1898">
            <v>122.08</v>
          </cell>
          <cell r="F1898">
            <v>158.7</v>
          </cell>
        </row>
        <row r="1899">
          <cell r="B1899" t="str">
            <v>C1539</v>
          </cell>
          <cell r="C1899" t="str">
            <v>JOELHO FERRO FUNDIDO JUNTA ELÁSTICA, D= 50mm (2")</v>
          </cell>
          <cell r="D1899" t="str">
            <v>UN</v>
          </cell>
          <cell r="E1899">
            <v>80.44</v>
          </cell>
          <cell r="F1899">
            <v>104.57</v>
          </cell>
        </row>
        <row r="1900">
          <cell r="B1900" t="str">
            <v>C1569</v>
          </cell>
          <cell r="C1900" t="str">
            <v>JUNÇÃO DUPLA FERRO FUNDIDO. J.E. D=100X100mm (4"X4")</v>
          </cell>
          <cell r="D1900" t="str">
            <v>UN</v>
          </cell>
          <cell r="E1900">
            <v>480.27</v>
          </cell>
          <cell r="F1900">
            <v>624.35</v>
          </cell>
        </row>
        <row r="1901">
          <cell r="B1901" t="str">
            <v>C1679</v>
          </cell>
          <cell r="C1901" t="str">
            <v>LUVA BIPARTIDA FERRO FUNDIDO D= 50mm (2")</v>
          </cell>
          <cell r="D1901" t="str">
            <v>UN</v>
          </cell>
          <cell r="E1901">
            <v>74.53</v>
          </cell>
          <cell r="F1901">
            <v>96.89</v>
          </cell>
        </row>
        <row r="1902">
          <cell r="B1902" t="str">
            <v>C1680</v>
          </cell>
          <cell r="C1902" t="str">
            <v>LUVA BIPARTIDA FERRO FUNDIDO D= 75mm (3")</v>
          </cell>
          <cell r="D1902" t="str">
            <v>UN</v>
          </cell>
          <cell r="E1902">
            <v>98.18</v>
          </cell>
          <cell r="F1902">
            <v>127.63</v>
          </cell>
        </row>
        <row r="1903">
          <cell r="B1903" t="str">
            <v>C1681</v>
          </cell>
          <cell r="C1903" t="str">
            <v>LUVA BIPARTIDA FERRO FUNDIDO D=150mm (6")</v>
          </cell>
          <cell r="D1903" t="str">
            <v>UN</v>
          </cell>
          <cell r="E1903">
            <v>226.87</v>
          </cell>
          <cell r="F1903">
            <v>294.93</v>
          </cell>
        </row>
        <row r="1904">
          <cell r="B1904" t="str">
            <v>C1682</v>
          </cell>
          <cell r="C1904" t="str">
            <v>LUVA BIPARTIDA FERRO FUNDIDO. D=100mm (4")</v>
          </cell>
          <cell r="D1904" t="str">
            <v>UN</v>
          </cell>
          <cell r="E1904">
            <v>130.77</v>
          </cell>
          <cell r="F1904">
            <v>170</v>
          </cell>
        </row>
        <row r="1905">
          <cell r="B1905" t="str">
            <v>C1683</v>
          </cell>
          <cell r="C1905" t="str">
            <v>LUVA BOLSAXBOLSA FERRO FUNDIDO D= 50mm (2")</v>
          </cell>
          <cell r="D1905" t="str">
            <v>UN</v>
          </cell>
          <cell r="E1905">
            <v>44.66</v>
          </cell>
          <cell r="F1905">
            <v>58.06</v>
          </cell>
        </row>
        <row r="1906">
          <cell r="B1906" t="str">
            <v>C1684</v>
          </cell>
          <cell r="C1906" t="str">
            <v>LUVA BOLSAXBOLSA FERRO FUNDIDO D= 75mm (3")</v>
          </cell>
          <cell r="D1906" t="str">
            <v>UN</v>
          </cell>
          <cell r="E1906">
            <v>61.73</v>
          </cell>
          <cell r="F1906">
            <v>80.25</v>
          </cell>
        </row>
        <row r="1907">
          <cell r="B1907" t="str">
            <v>C1685</v>
          </cell>
          <cell r="C1907" t="str">
            <v>LUVA BOLSAXBOLSA FERRO FUNDIDO D=100mm (4")</v>
          </cell>
          <cell r="D1907" t="str">
            <v>UN</v>
          </cell>
          <cell r="E1907">
            <v>161.48</v>
          </cell>
          <cell r="F1907">
            <v>209.92</v>
          </cell>
        </row>
        <row r="1908">
          <cell r="B1908" t="str">
            <v>C1686</v>
          </cell>
          <cell r="C1908" t="str">
            <v>LUVA BOLSAXBOLSA FERRO FUNDIDO D=150MM (6')</v>
          </cell>
          <cell r="D1908" t="str">
            <v>UN</v>
          </cell>
          <cell r="E1908">
            <v>207.2</v>
          </cell>
          <cell r="F1908">
            <v>269.36</v>
          </cell>
        </row>
        <row r="1909">
          <cell r="B1909" t="str">
            <v>C1938</v>
          </cell>
          <cell r="C1909" t="str">
            <v>PLUG FERRO FUNDIDO D= 50mm (2")</v>
          </cell>
          <cell r="D1909" t="str">
            <v>UN</v>
          </cell>
          <cell r="E1909">
            <v>52.57</v>
          </cell>
          <cell r="F1909">
            <v>68.34</v>
          </cell>
        </row>
        <row r="1910">
          <cell r="B1910" t="str">
            <v>C1939</v>
          </cell>
          <cell r="C1910" t="str">
            <v>PLUG FERRO FUNDIDO D= 75mm (3")</v>
          </cell>
          <cell r="D1910" t="str">
            <v>UN</v>
          </cell>
          <cell r="E1910">
            <v>68.72</v>
          </cell>
          <cell r="F1910">
            <v>89.34</v>
          </cell>
        </row>
        <row r="1911">
          <cell r="B1911" t="str">
            <v>C1940</v>
          </cell>
          <cell r="C1911" t="str">
            <v>PLUG FERRO FUNDIDO D=100mm (4")</v>
          </cell>
          <cell r="D1911" t="str">
            <v>UN</v>
          </cell>
          <cell r="E1911">
            <v>78.45</v>
          </cell>
          <cell r="F1911">
            <v>101.99</v>
          </cell>
        </row>
        <row r="1912">
          <cell r="B1912" t="str">
            <v>C1941</v>
          </cell>
          <cell r="C1912" t="str">
            <v>PLUG FERRO FUNDIDO D=150mm (6")</v>
          </cell>
          <cell r="D1912" t="str">
            <v>UN</v>
          </cell>
          <cell r="E1912">
            <v>110.16</v>
          </cell>
          <cell r="F1912">
            <v>143.21</v>
          </cell>
        </row>
        <row r="1913">
          <cell r="B1913" t="str">
            <v>C2415</v>
          </cell>
          <cell r="C1913" t="str">
            <v>TÊ SANITÁRIO FERRO FUNDIDO D= 50X50mm (2"X2")</v>
          </cell>
          <cell r="D1913" t="str">
            <v>UN</v>
          </cell>
          <cell r="E1913">
            <v>120.84</v>
          </cell>
          <cell r="F1913">
            <v>157.09</v>
          </cell>
        </row>
        <row r="1914">
          <cell r="B1914" t="str">
            <v>C2416</v>
          </cell>
          <cell r="C1914" t="str">
            <v>TÊ SANITÁRIO FERRO FUNDIDO D= 75X50mm (3"X2")</v>
          </cell>
          <cell r="D1914" t="str">
            <v>UN</v>
          </cell>
          <cell r="E1914">
            <v>143.09</v>
          </cell>
          <cell r="F1914">
            <v>186.02</v>
          </cell>
        </row>
        <row r="1915">
          <cell r="B1915" t="str">
            <v>C2422</v>
          </cell>
          <cell r="C1915" t="str">
            <v>TÊ SANITÁRIO FERRO FUNDIDO D=75X75mm (3"X3")</v>
          </cell>
          <cell r="D1915" t="str">
            <v>UN</v>
          </cell>
          <cell r="E1915">
            <v>174.72</v>
          </cell>
          <cell r="F1915">
            <v>227.14</v>
          </cell>
        </row>
        <row r="1916">
          <cell r="B1916" t="str">
            <v>C2418</v>
          </cell>
          <cell r="C1916" t="str">
            <v>TÊ SANITÁRIO FERRO FUNDIDO D=100X50mm (4"X2")</v>
          </cell>
          <cell r="D1916" t="str">
            <v>UN</v>
          </cell>
          <cell r="E1916">
            <v>184.38</v>
          </cell>
          <cell r="F1916">
            <v>239.69</v>
          </cell>
        </row>
        <row r="1917">
          <cell r="B1917" t="str">
            <v>C2419</v>
          </cell>
          <cell r="C1917" t="str">
            <v>TÊ SANITÁRIO FERRO FUNDIDO D=100X75mm (4"X3")</v>
          </cell>
          <cell r="D1917" t="str">
            <v>UN</v>
          </cell>
          <cell r="E1917">
            <v>207.29</v>
          </cell>
          <cell r="F1917">
            <v>269.48</v>
          </cell>
        </row>
        <row r="1918">
          <cell r="B1918" t="str">
            <v>C2417</v>
          </cell>
          <cell r="C1918" t="str">
            <v>TÊ SANITÁRIO FERRO FUNDIDO D=100X100mm (4"X4")</v>
          </cell>
          <cell r="D1918" t="str">
            <v>UN</v>
          </cell>
          <cell r="E1918">
            <v>237.41</v>
          </cell>
          <cell r="F1918">
            <v>308.63</v>
          </cell>
        </row>
        <row r="1919">
          <cell r="B1919" t="str">
            <v>C2420</v>
          </cell>
          <cell r="C1919" t="str">
            <v>TÊ SANITÁRIO FERRO FUNDIDO D=150X100mm (6"X4")</v>
          </cell>
          <cell r="D1919" t="str">
            <v>UN</v>
          </cell>
          <cell r="E1919">
            <v>277.88</v>
          </cell>
          <cell r="F1919">
            <v>361.24</v>
          </cell>
        </row>
        <row r="1920">
          <cell r="B1920" t="str">
            <v>C2421</v>
          </cell>
          <cell r="C1920" t="str">
            <v>TÊ SANITÁRIO FERRO FUNDIDO D=150X150mm (6"X6")</v>
          </cell>
          <cell r="D1920" t="str">
            <v>UN</v>
          </cell>
          <cell r="E1920">
            <v>360.72</v>
          </cell>
          <cell r="F1920">
            <v>468.94</v>
          </cell>
        </row>
        <row r="1921">
          <cell r="C1921" t="str">
            <v>TUBOS E CONEXÕES DE AÇO</v>
          </cell>
          <cell r="F1921">
            <v>0</v>
          </cell>
        </row>
        <row r="1922">
          <cell r="B1922" t="str">
            <v>C0264</v>
          </cell>
          <cell r="C1922" t="str">
            <v>ASSENTAMENTO DE TUBOS E CONEXÕES EM AÇO, J.ELASTICA D=16"</v>
          </cell>
          <cell r="D1922" t="str">
            <v>M</v>
          </cell>
          <cell r="E1922">
            <v>13.38</v>
          </cell>
          <cell r="F1922">
            <v>17.39</v>
          </cell>
        </row>
        <row r="1923">
          <cell r="B1923" t="str">
            <v>C0265</v>
          </cell>
          <cell r="C1923" t="str">
            <v>ASSENTAMENTO DE TUBOS E CONEXÕES EM AÇO, J.ELASTICA D=20"</v>
          </cell>
          <cell r="D1923" t="str">
            <v>M</v>
          </cell>
          <cell r="E1923">
            <v>20.59</v>
          </cell>
          <cell r="F1923">
            <v>26.77</v>
          </cell>
        </row>
        <row r="1924">
          <cell r="B1924" t="str">
            <v>C0266</v>
          </cell>
          <cell r="C1924" t="str">
            <v>ASSENTAMENTO DE TUBOS E CONEXÕES EM AÇO, J.ELASTICA D=24"</v>
          </cell>
          <cell r="D1924" t="str">
            <v>M</v>
          </cell>
          <cell r="E1924">
            <v>25.05</v>
          </cell>
          <cell r="F1924">
            <v>32.57</v>
          </cell>
        </row>
        <row r="1925">
          <cell r="B1925" t="str">
            <v>C0267</v>
          </cell>
          <cell r="C1925" t="str">
            <v>ASSENTAMENTO DE TUBOS E CONEXÕES EM AÇO, J.ELASTICA D=28"</v>
          </cell>
          <cell r="D1925" t="str">
            <v>M</v>
          </cell>
          <cell r="E1925">
            <v>29.98</v>
          </cell>
          <cell r="F1925">
            <v>38.97</v>
          </cell>
        </row>
        <row r="1926">
          <cell r="B1926" t="str">
            <v>C0268</v>
          </cell>
          <cell r="C1926" t="str">
            <v>ASSENTAMENTO DE TUBOS E CONEXÕES EM AÇO, J.ELASTICA D=32"</v>
          </cell>
          <cell r="D1926" t="str">
            <v>M</v>
          </cell>
          <cell r="E1926">
            <v>30.77</v>
          </cell>
          <cell r="F1926">
            <v>40</v>
          </cell>
        </row>
        <row r="1927">
          <cell r="B1927" t="str">
            <v>C0269</v>
          </cell>
          <cell r="C1927" t="str">
            <v>ASSENTAMENTO DE TUBOS E CONEXÕES EM AÇO, J.ELASTICA D=36"</v>
          </cell>
          <cell r="D1927" t="str">
            <v>M</v>
          </cell>
          <cell r="E1927">
            <v>38.44</v>
          </cell>
          <cell r="F1927">
            <v>49.97</v>
          </cell>
        </row>
        <row r="1928">
          <cell r="B1928" t="str">
            <v>C0270</v>
          </cell>
          <cell r="C1928" t="str">
            <v>ASSENTAMENTO DE TUBOS E CONEXÕES EM AÇO, J.ELASTICA D=40"</v>
          </cell>
          <cell r="D1928" t="str">
            <v>M</v>
          </cell>
          <cell r="E1928">
            <v>44.54</v>
          </cell>
          <cell r="F1928">
            <v>57.9</v>
          </cell>
        </row>
        <row r="1929">
          <cell r="B1929" t="str">
            <v>C0271</v>
          </cell>
          <cell r="C1929" t="str">
            <v>ASSENTAMENTO DE TUBOS E CONEXÕES EM AÇO, J.ELASTICA D=44"</v>
          </cell>
          <cell r="D1929" t="str">
            <v>M</v>
          </cell>
          <cell r="E1929">
            <v>55.4</v>
          </cell>
          <cell r="F1929">
            <v>72.02</v>
          </cell>
        </row>
        <row r="1930">
          <cell r="B1930" t="str">
            <v>C0272</v>
          </cell>
          <cell r="C1930" t="str">
            <v>ASSENTAMENTO DE TUBOS E CONEXÕES EM AÇO, J.ELASTICA D=48"</v>
          </cell>
          <cell r="D1930" t="str">
            <v>M</v>
          </cell>
          <cell r="E1930">
            <v>61.78</v>
          </cell>
          <cell r="F1930">
            <v>80.31</v>
          </cell>
        </row>
        <row r="1931">
          <cell r="B1931" t="str">
            <v>C0273</v>
          </cell>
          <cell r="C1931" t="str">
            <v>ASSENTAMENTO DE TUBOS E CONEXÕES EM AÇO, J.ELASTICA D=60"</v>
          </cell>
          <cell r="D1931" t="str">
            <v>M</v>
          </cell>
          <cell r="E1931">
            <v>92.55</v>
          </cell>
          <cell r="F1931">
            <v>120.32</v>
          </cell>
        </row>
        <row r="1932">
          <cell r="B1932" t="str">
            <v>C0274</v>
          </cell>
          <cell r="C1932" t="str">
            <v>ASSENTAMENTO DE TUBOS E CONEXÕES EM AÇO, J.ELASTICA D=72"</v>
          </cell>
          <cell r="D1932" t="str">
            <v>M</v>
          </cell>
          <cell r="E1932">
            <v>117.96</v>
          </cell>
          <cell r="F1932">
            <v>153.35</v>
          </cell>
        </row>
        <row r="1933">
          <cell r="B1933" t="str">
            <v>C0248</v>
          </cell>
          <cell r="C1933" t="str">
            <v>ASSENTAMENTO DE TUBOS E CONEXÕES EM AÇO, J. SOLDADA D=16"</v>
          </cell>
          <cell r="D1933" t="str">
            <v>M</v>
          </cell>
          <cell r="E1933">
            <v>38.23</v>
          </cell>
          <cell r="F1933">
            <v>49.7</v>
          </cell>
        </row>
        <row r="1934">
          <cell r="B1934" t="str">
            <v>C0249</v>
          </cell>
          <cell r="C1934" t="str">
            <v>ASSENTAMENTO DE TUBOS E CONEXÕES EM AÇO, J. SOLDADA D=20"</v>
          </cell>
          <cell r="D1934" t="str">
            <v>M</v>
          </cell>
          <cell r="E1934">
            <v>47.8</v>
          </cell>
          <cell r="F1934">
            <v>62.14</v>
          </cell>
        </row>
        <row r="1935">
          <cell r="B1935" t="str">
            <v>C0250</v>
          </cell>
          <cell r="C1935" t="str">
            <v>ASSENTAMENTO DE TUBOS E CONEXÕES EM AÇO, J. SOLDADA D=24"</v>
          </cell>
          <cell r="D1935" t="str">
            <v>M</v>
          </cell>
          <cell r="E1935">
            <v>56.05</v>
          </cell>
          <cell r="F1935">
            <v>72.87</v>
          </cell>
        </row>
        <row r="1936">
          <cell r="B1936" t="str">
            <v>C0251</v>
          </cell>
          <cell r="C1936" t="str">
            <v>ASSENTAMENTO DE TUBOS E CONEXÕES EM AÇO, J. SOLDADA D=28"</v>
          </cell>
          <cell r="D1936" t="str">
            <v>M</v>
          </cell>
          <cell r="E1936">
            <v>67</v>
          </cell>
          <cell r="F1936">
            <v>87.1</v>
          </cell>
        </row>
        <row r="1937">
          <cell r="B1937" t="str">
            <v>C0252</v>
          </cell>
          <cell r="C1937" t="str">
            <v>ASSENTAMENTO DE TUBOS E CONEXÕES EM AÇO, J. SOLDADA D=30"</v>
          </cell>
          <cell r="D1937" t="str">
            <v>M</v>
          </cell>
          <cell r="E1937">
            <v>70.47</v>
          </cell>
          <cell r="F1937">
            <v>91.61</v>
          </cell>
        </row>
        <row r="1938">
          <cell r="B1938" t="str">
            <v>C0253</v>
          </cell>
          <cell r="C1938" t="str">
            <v>ASSENTAMENTO DE TUBOS E CONEXÕES EM AÇO, J. SOLDADA D=32"</v>
          </cell>
          <cell r="D1938" t="str">
            <v>M</v>
          </cell>
          <cell r="E1938">
            <v>75.55</v>
          </cell>
          <cell r="F1938">
            <v>98.22</v>
          </cell>
        </row>
        <row r="1939">
          <cell r="B1939" t="str">
            <v>C0254</v>
          </cell>
          <cell r="C1939" t="str">
            <v>ASSENTAMENTO DE TUBOS E CONEXÕES EM AÇO, J. SOLDADA D=36"</v>
          </cell>
          <cell r="D1939" t="str">
            <v>M</v>
          </cell>
          <cell r="E1939">
            <v>84.47</v>
          </cell>
          <cell r="F1939">
            <v>109.81</v>
          </cell>
        </row>
        <row r="1940">
          <cell r="B1940" t="str">
            <v>C0255</v>
          </cell>
          <cell r="C1940" t="str">
            <v>ASSENTAMENTO DE TUBOS E CONEXÕES EM AÇO, J. SOLDADA D=40"</v>
          </cell>
          <cell r="D1940" t="str">
            <v>M</v>
          </cell>
          <cell r="E1940">
            <v>97.55</v>
          </cell>
          <cell r="F1940">
            <v>126.82</v>
          </cell>
        </row>
        <row r="1941">
          <cell r="B1941" t="str">
            <v>C0256</v>
          </cell>
          <cell r="C1941" t="str">
            <v>ASSENTAMENTO DE TUBOS E CONEXÕES EM AÇO, J. SOLDADA D=42"</v>
          </cell>
          <cell r="D1941" t="str">
            <v>M</v>
          </cell>
          <cell r="E1941">
            <v>132.39</v>
          </cell>
          <cell r="F1941">
            <v>172.11</v>
          </cell>
        </row>
        <row r="1942">
          <cell r="B1942" t="str">
            <v>C0257</v>
          </cell>
          <cell r="C1942" t="str">
            <v>ASSENTAMENTO DE TUBOS E CONEXÕES EM AÇO, J. SOLDADA D=44"</v>
          </cell>
          <cell r="D1942" t="str">
            <v>M</v>
          </cell>
          <cell r="E1942">
            <v>137.81</v>
          </cell>
          <cell r="F1942">
            <v>179.15</v>
          </cell>
        </row>
        <row r="1943">
          <cell r="B1943" t="str">
            <v>C0258</v>
          </cell>
          <cell r="C1943" t="str">
            <v>ASSENTAMENTO DE TUBOS E CONEXÕES EM AÇO, J. SOLDADA D=48"</v>
          </cell>
          <cell r="D1943" t="str">
            <v>M</v>
          </cell>
          <cell r="E1943">
            <v>150.38</v>
          </cell>
          <cell r="F1943">
            <v>195.49</v>
          </cell>
        </row>
        <row r="1944">
          <cell r="B1944" t="str">
            <v>C0259</v>
          </cell>
          <cell r="C1944" t="str">
            <v>ASSENTAMENTO DE TUBOS E CONEXÕES EM AÇO, J. SOLDADA D=54"</v>
          </cell>
          <cell r="D1944" t="str">
            <v>M</v>
          </cell>
          <cell r="E1944">
            <v>197.3</v>
          </cell>
          <cell r="F1944">
            <v>256.49</v>
          </cell>
        </row>
        <row r="1945">
          <cell r="B1945" t="str">
            <v>C0260</v>
          </cell>
          <cell r="C1945" t="str">
            <v>ASSENTAMENTO DE TUBOS E CONEXÕES EM AÇO, J. SOLDADA D=56"</v>
          </cell>
          <cell r="D1945" t="str">
            <v>M</v>
          </cell>
          <cell r="E1945">
            <v>213.76</v>
          </cell>
          <cell r="F1945">
            <v>277.89</v>
          </cell>
        </row>
        <row r="1946">
          <cell r="B1946" t="str">
            <v>C0261</v>
          </cell>
          <cell r="C1946" t="str">
            <v>ASSENTAMENTO DE TUBOS E CONEXÕES EM AÇO, J. SOLDADA D=60"</v>
          </cell>
          <cell r="D1946" t="str">
            <v>M</v>
          </cell>
          <cell r="E1946">
            <v>228.6</v>
          </cell>
          <cell r="F1946">
            <v>297.18</v>
          </cell>
        </row>
        <row r="1947">
          <cell r="B1947" t="str">
            <v>C0262</v>
          </cell>
          <cell r="C1947" t="str">
            <v>ASSENTAMENTO DE TUBOS E CONEXÕES EM AÇO, J. SOLDADA D=64"</v>
          </cell>
          <cell r="D1947" t="str">
            <v>M</v>
          </cell>
          <cell r="E1947">
            <v>247.58</v>
          </cell>
          <cell r="F1947">
            <v>321.85</v>
          </cell>
        </row>
        <row r="1948">
          <cell r="B1948" t="str">
            <v>C0234</v>
          </cell>
          <cell r="C1948" t="str">
            <v>ASSENTAMENTO DE TUBOS E CONEXÒES EM AÇO, J. SOLDADA D=72"</v>
          </cell>
          <cell r="D1948" t="str">
            <v>M</v>
          </cell>
          <cell r="E1948">
            <v>283.65</v>
          </cell>
          <cell r="F1948">
            <v>368.75</v>
          </cell>
        </row>
        <row r="1949">
          <cell r="B1949" t="str">
            <v>C0263</v>
          </cell>
          <cell r="C1949" t="str">
            <v>ASSENTAMENTO DE TUBOS E CONEXÕES EM AÇO, J. SOLDADA D=84"</v>
          </cell>
          <cell r="D1949" t="str">
            <v>M</v>
          </cell>
          <cell r="E1949">
            <v>351.3</v>
          </cell>
          <cell r="F1949">
            <v>456.69</v>
          </cell>
        </row>
        <row r="1950">
          <cell r="B1950" t="str">
            <v>C0247</v>
          </cell>
          <cell r="C1950" t="str">
            <v>ASSENTAMENTO DE TUBOS E CONEXÕES EM AÇO, J. SOLDADA D=100"</v>
          </cell>
          <cell r="D1950" t="str">
            <v>M</v>
          </cell>
          <cell r="E1950">
            <v>407.97</v>
          </cell>
          <cell r="F1950">
            <v>530.36</v>
          </cell>
        </row>
        <row r="1951">
          <cell r="B1951" t="str">
            <v>C4373</v>
          </cell>
          <cell r="C1951" t="str">
            <v>BUCHA DE REDUÇÃO DE AÇO GALVANIZADO 1 1/4"x 1"</v>
          </cell>
          <cell r="D1951" t="str">
            <v>UN</v>
          </cell>
          <cell r="E1951">
            <v>7.67</v>
          </cell>
          <cell r="F1951">
            <v>9.97</v>
          </cell>
        </row>
        <row r="1952">
          <cell r="B1952" t="str">
            <v>C4374</v>
          </cell>
          <cell r="C1952" t="str">
            <v>BUCHA DE REDUÇÃO DE AÇO GALVANIZADO 1 1/2"x 1"</v>
          </cell>
          <cell r="D1952" t="str">
            <v>UN</v>
          </cell>
          <cell r="E1952">
            <v>10.73</v>
          </cell>
          <cell r="F1952">
            <v>13.95</v>
          </cell>
        </row>
        <row r="1953">
          <cell r="B1953" t="str">
            <v>C4376</v>
          </cell>
          <cell r="C1953" t="str">
            <v>BUCHA DE REDUÇÃO DE AÇO GALVANIZADO 2"x 1/2"</v>
          </cell>
          <cell r="D1953" t="str">
            <v>UN</v>
          </cell>
          <cell r="E1953">
            <v>12.68</v>
          </cell>
          <cell r="F1953">
            <v>16.48</v>
          </cell>
        </row>
        <row r="1954">
          <cell r="B1954" t="str">
            <v>C0510</v>
          </cell>
          <cell r="C1954" t="str">
            <v>BUJÃO EM AÇO GALV. D=15mm (1/2") À 25mm (1")</v>
          </cell>
          <cell r="D1954" t="str">
            <v>UN</v>
          </cell>
          <cell r="E1954">
            <v>1.88</v>
          </cell>
          <cell r="F1954">
            <v>2.44</v>
          </cell>
        </row>
        <row r="1955">
          <cell r="B1955" t="str">
            <v>C0511</v>
          </cell>
          <cell r="C1955" t="str">
            <v>BUJÃO EM AÇO GALV. D=32mm (1 1/4") À 50mm (2")</v>
          </cell>
          <cell r="D1955" t="str">
            <v>UN</v>
          </cell>
          <cell r="E1955">
            <v>4.72</v>
          </cell>
          <cell r="F1955">
            <v>6.14</v>
          </cell>
        </row>
        <row r="1956">
          <cell r="B1956" t="str">
            <v>C0512</v>
          </cell>
          <cell r="C1956" t="str">
            <v>BUJÃO EM AÇO GALV. D=65mm (2 1/2") À 80mm (3")</v>
          </cell>
          <cell r="D1956" t="str">
            <v>UN</v>
          </cell>
          <cell r="E1956">
            <v>10.76</v>
          </cell>
          <cell r="F1956">
            <v>13.99</v>
          </cell>
        </row>
        <row r="1957">
          <cell r="B1957" t="str">
            <v>C0509</v>
          </cell>
          <cell r="C1957" t="str">
            <v>BUJÃO EM AÇO GALV. D=100mm (4')</v>
          </cell>
          <cell r="D1957" t="str">
            <v>UN</v>
          </cell>
          <cell r="E1957">
            <v>26.14</v>
          </cell>
          <cell r="F1957">
            <v>33.98</v>
          </cell>
        </row>
        <row r="1958">
          <cell r="B1958" t="str">
            <v>C0513</v>
          </cell>
          <cell r="C1958" t="str">
            <v>BUJÃO OU TAMPÃO AÇO GALV. D=65mm (2 1/2') À 80mm (3")</v>
          </cell>
          <cell r="D1958" t="str">
            <v>UN</v>
          </cell>
          <cell r="E1958">
            <v>10.76</v>
          </cell>
          <cell r="F1958">
            <v>13.99</v>
          </cell>
        </row>
        <row r="1959">
          <cell r="B1959" t="str">
            <v>C3700</v>
          </cell>
          <cell r="C1959" t="str">
            <v>COTOVELO 90 AÇO ASTM A-120 ROSCÁVEL DE 20mm (3/4")</v>
          </cell>
          <cell r="D1959" t="str">
            <v>UN</v>
          </cell>
          <cell r="E1959">
            <v>15.21</v>
          </cell>
          <cell r="F1959">
            <v>19.77</v>
          </cell>
        </row>
        <row r="1960">
          <cell r="B1960" t="str">
            <v>C3701</v>
          </cell>
          <cell r="C1960" t="str">
            <v>COTOVELO 90 AÇO ASTM A-120 ROSCÁVEL DE 25mm (1")</v>
          </cell>
          <cell r="D1960" t="str">
            <v>UN</v>
          </cell>
          <cell r="E1960">
            <v>18.99</v>
          </cell>
          <cell r="F1960">
            <v>24.69</v>
          </cell>
        </row>
        <row r="1961">
          <cell r="B1961" t="str">
            <v>C3702</v>
          </cell>
          <cell r="C1961" t="str">
            <v>COTOVELO 90 AÇO ASTM A-120 ROSCÁVEL DE 32mm (1 1/4")</v>
          </cell>
          <cell r="D1961" t="str">
            <v>UN</v>
          </cell>
          <cell r="E1961">
            <v>30.05</v>
          </cell>
          <cell r="F1961">
            <v>39.07</v>
          </cell>
        </row>
        <row r="1962">
          <cell r="B1962" t="str">
            <v>C3703</v>
          </cell>
          <cell r="C1962" t="str">
            <v>COTOVELO 90 AÇO ASTM A-120 ROSCÁVEL DE 40mm (1 1/2")</v>
          </cell>
          <cell r="D1962" t="str">
            <v>UN</v>
          </cell>
          <cell r="E1962">
            <v>18.13</v>
          </cell>
          <cell r="F1962">
            <v>23.57</v>
          </cell>
        </row>
        <row r="1963">
          <cell r="B1963" t="str">
            <v>C3704</v>
          </cell>
          <cell r="C1963" t="str">
            <v>COTOVELO 90 AÇO ASTM A-120 ROSCÁVEL DE 50mm (2")</v>
          </cell>
          <cell r="D1963" t="str">
            <v>UN</v>
          </cell>
          <cell r="E1963">
            <v>47.26</v>
          </cell>
          <cell r="F1963">
            <v>61.44</v>
          </cell>
        </row>
        <row r="1964">
          <cell r="B1964" t="str">
            <v>C3705</v>
          </cell>
          <cell r="C1964" t="str">
            <v>COTOVELO 90 AÇO ASTM A-120 ROSCÁVEL DE 80mm (3")</v>
          </cell>
          <cell r="D1964" t="str">
            <v>UN</v>
          </cell>
          <cell r="E1964">
            <v>30.51</v>
          </cell>
          <cell r="F1964">
            <v>39.66</v>
          </cell>
        </row>
        <row r="1965">
          <cell r="B1965" t="str">
            <v>C3706</v>
          </cell>
          <cell r="C1965" t="str">
            <v>COTOVELO 90 AÇO ASTM A-120 ROSCÁVEL DE 100mm (4")</v>
          </cell>
          <cell r="D1965" t="str">
            <v>UN</v>
          </cell>
          <cell r="E1965">
            <v>40.95</v>
          </cell>
          <cell r="F1965">
            <v>53.24</v>
          </cell>
        </row>
        <row r="1966">
          <cell r="B1966" t="str">
            <v>C0940</v>
          </cell>
          <cell r="C1966" t="str">
            <v>COTOVELO AÇO GALV. D= 15mm (1/2")</v>
          </cell>
          <cell r="D1966" t="str">
            <v>UN</v>
          </cell>
          <cell r="E1966">
            <v>6.55</v>
          </cell>
          <cell r="F1966">
            <v>8.52</v>
          </cell>
        </row>
        <row r="1967">
          <cell r="B1967" t="str">
            <v>C0941</v>
          </cell>
          <cell r="C1967" t="str">
            <v>COTOVELO AÇO GALV. D= 20mm (3/4")</v>
          </cell>
          <cell r="D1967" t="str">
            <v>UN</v>
          </cell>
          <cell r="E1967">
            <v>7.42</v>
          </cell>
          <cell r="F1967">
            <v>9.65</v>
          </cell>
        </row>
        <row r="1968">
          <cell r="B1968" t="str">
            <v>C0942</v>
          </cell>
          <cell r="C1968" t="str">
            <v>COTOVELO AÇO GALV. D= 25mm (1")</v>
          </cell>
          <cell r="D1968" t="str">
            <v>UN</v>
          </cell>
          <cell r="E1968">
            <v>8.37</v>
          </cell>
          <cell r="F1968">
            <v>10.88</v>
          </cell>
        </row>
        <row r="1969">
          <cell r="B1969" t="str">
            <v>C0943</v>
          </cell>
          <cell r="C1969" t="str">
            <v>COTOVELO AÇO GALV. D= 32mm (1 1/4")</v>
          </cell>
          <cell r="D1969" t="str">
            <v>UN</v>
          </cell>
          <cell r="E1969">
            <v>14.13</v>
          </cell>
          <cell r="F1969">
            <v>18.37</v>
          </cell>
        </row>
        <row r="1970">
          <cell r="B1970" t="str">
            <v>C0944</v>
          </cell>
          <cell r="C1970" t="str">
            <v>COTOVELO AÇO GALV. D= 40mm (1 1/2")</v>
          </cell>
          <cell r="D1970" t="str">
            <v>UN</v>
          </cell>
          <cell r="E1970">
            <v>16.45</v>
          </cell>
          <cell r="F1970">
            <v>21.39</v>
          </cell>
        </row>
        <row r="1971">
          <cell r="B1971" t="str">
            <v>C0945</v>
          </cell>
          <cell r="C1971" t="str">
            <v>COTOVELO AÇO GALV. D= 50mm (2")</v>
          </cell>
          <cell r="D1971" t="str">
            <v>UN</v>
          </cell>
          <cell r="E1971">
            <v>20.78</v>
          </cell>
          <cell r="F1971">
            <v>27.01</v>
          </cell>
        </row>
        <row r="1972">
          <cell r="B1972" t="str">
            <v>C0946</v>
          </cell>
          <cell r="C1972" t="str">
            <v>COTOVELO AÇO GALV. D= 65mm (2 1/2")</v>
          </cell>
          <cell r="D1972" t="str">
            <v>UN</v>
          </cell>
          <cell r="E1972">
            <v>32.95</v>
          </cell>
          <cell r="F1972">
            <v>42.84</v>
          </cell>
        </row>
        <row r="1973">
          <cell r="B1973" t="str">
            <v>C0947</v>
          </cell>
          <cell r="C1973" t="str">
            <v>COTOVELO AÇO GALV. D= 80mm (3")</v>
          </cell>
          <cell r="D1973" t="str">
            <v>UN</v>
          </cell>
          <cell r="E1973">
            <v>41.03</v>
          </cell>
          <cell r="F1973">
            <v>53.34</v>
          </cell>
        </row>
        <row r="1974">
          <cell r="B1974" t="str">
            <v>C0948</v>
          </cell>
          <cell r="C1974" t="str">
            <v>COTOVELO AÇO GALV. D=100mm (4")</v>
          </cell>
          <cell r="D1974" t="str">
            <v>UN</v>
          </cell>
          <cell r="E1974">
            <v>67.81</v>
          </cell>
          <cell r="F1974">
            <v>88.15</v>
          </cell>
        </row>
        <row r="1975">
          <cell r="B1975" t="str">
            <v>C0949</v>
          </cell>
          <cell r="C1975" t="str">
            <v>COTOVELO AÇO GALV. D=125mm (5")</v>
          </cell>
          <cell r="D1975" t="str">
            <v>UN</v>
          </cell>
          <cell r="E1975">
            <v>173.86</v>
          </cell>
          <cell r="F1975">
            <v>226.02</v>
          </cell>
        </row>
        <row r="1976">
          <cell r="B1976" t="str">
            <v>C0950</v>
          </cell>
          <cell r="C1976" t="str">
            <v>COTOVELO AÇO GALV. D=150mm (6")</v>
          </cell>
          <cell r="D1976" t="str">
            <v>UN</v>
          </cell>
          <cell r="E1976">
            <v>188.01</v>
          </cell>
          <cell r="F1976">
            <v>244.41</v>
          </cell>
        </row>
        <row r="1977">
          <cell r="B1977" t="str">
            <v>C0960</v>
          </cell>
          <cell r="C1977" t="str">
            <v>COTOVELO REDUÇÃO AÇO GALV. D= 20X15mm (3/4X1/2'') A 25X20mm (1"x3/4")</v>
          </cell>
          <cell r="D1977" t="str">
            <v>UN</v>
          </cell>
          <cell r="E1977">
            <v>7.42</v>
          </cell>
          <cell r="F1977">
            <v>9.65</v>
          </cell>
        </row>
        <row r="1978">
          <cell r="B1978" t="str">
            <v>C0962</v>
          </cell>
          <cell r="C1978" t="str">
            <v>COTOVELO REDUÇÃO AÇO GALV. D=32X20mm (1 1/4"X3/4'') A 50X40mm ( 2"x1 1/2")</v>
          </cell>
          <cell r="D1978" t="str">
            <v>UN</v>
          </cell>
          <cell r="E1978">
            <v>15.15</v>
          </cell>
          <cell r="F1978">
            <v>19.7</v>
          </cell>
        </row>
        <row r="1979">
          <cell r="B1979" t="str">
            <v>C0961</v>
          </cell>
          <cell r="C1979" t="str">
            <v>COTOVELO REDUÇÃO AÇO GALV. D= 65X50mm (2 1/2"X2'')</v>
          </cell>
          <cell r="D1979" t="str">
            <v>UN</v>
          </cell>
          <cell r="E1979">
            <v>32.95</v>
          </cell>
          <cell r="F1979">
            <v>42.84</v>
          </cell>
        </row>
        <row r="1980">
          <cell r="B1980" t="str">
            <v>C0965</v>
          </cell>
          <cell r="C1980" t="str">
            <v>CRUZETA EM AÇO GALV. D=15mm (1/2")</v>
          </cell>
          <cell r="D1980" t="str">
            <v>UN</v>
          </cell>
          <cell r="E1980">
            <v>12.47</v>
          </cell>
          <cell r="F1980">
            <v>16.21</v>
          </cell>
        </row>
        <row r="1981">
          <cell r="B1981" t="str">
            <v>C0964</v>
          </cell>
          <cell r="C1981" t="str">
            <v>CRUZETA EM AÇO GALV. D=15mm À 25mm</v>
          </cell>
          <cell r="D1981" t="str">
            <v>UN</v>
          </cell>
          <cell r="E1981">
            <v>18.01</v>
          </cell>
          <cell r="F1981">
            <v>23.41</v>
          </cell>
        </row>
        <row r="1982">
          <cell r="B1982" t="str">
            <v>C0967</v>
          </cell>
          <cell r="C1982" t="str">
            <v>CRUZETA EM AÇO GALV. D=32mm (1 1/4")</v>
          </cell>
          <cell r="D1982" t="str">
            <v>UN</v>
          </cell>
          <cell r="E1982">
            <v>25.89</v>
          </cell>
          <cell r="F1982">
            <v>33.66</v>
          </cell>
        </row>
        <row r="1983">
          <cell r="B1983" t="str">
            <v>C0966</v>
          </cell>
          <cell r="C1983" t="str">
            <v>CRUZETA EM AÇO GALV. D=32mm À 50mm</v>
          </cell>
          <cell r="D1983" t="str">
            <v>UN</v>
          </cell>
          <cell r="E1983">
            <v>25.89</v>
          </cell>
          <cell r="F1983">
            <v>33.66</v>
          </cell>
        </row>
        <row r="1984">
          <cell r="B1984" t="str">
            <v>C0969</v>
          </cell>
          <cell r="C1984" t="str">
            <v>CRUZETA EM AÇO GALV. D=65mm (2 1/2")</v>
          </cell>
          <cell r="D1984" t="str">
            <v>UN</v>
          </cell>
          <cell r="E1984">
            <v>50</v>
          </cell>
          <cell r="F1984">
            <v>65</v>
          </cell>
        </row>
        <row r="1985">
          <cell r="B1985" t="str">
            <v>C0968</v>
          </cell>
          <cell r="C1985" t="str">
            <v>CRUZETA EM AÇO GALV. D=65mm À 80mm</v>
          </cell>
          <cell r="D1985" t="str">
            <v>UN</v>
          </cell>
          <cell r="E1985">
            <v>50</v>
          </cell>
          <cell r="F1985">
            <v>65</v>
          </cell>
        </row>
        <row r="1986">
          <cell r="B1986" t="str">
            <v>C4375</v>
          </cell>
          <cell r="C1986" t="str">
            <v>BUCHA DE REDUÇÃO DE AÇO GALVANIZADO 1 1/2"x 1" 1/4"</v>
          </cell>
          <cell r="D1986" t="str">
            <v>UN</v>
          </cell>
          <cell r="E1986">
            <v>10.73</v>
          </cell>
          <cell r="F1986">
            <v>13.95</v>
          </cell>
        </row>
        <row r="1987">
          <cell r="B1987" t="str">
            <v>C1016</v>
          </cell>
          <cell r="C1987" t="str">
            <v>CURVA EM AÇO GALV. D= 15 A 25mm (1/2") A (1")</v>
          </cell>
          <cell r="D1987" t="str">
            <v>UN</v>
          </cell>
          <cell r="E1987">
            <v>8.91</v>
          </cell>
          <cell r="F1987">
            <v>11.58</v>
          </cell>
        </row>
        <row r="1988">
          <cell r="B1988" t="str">
            <v>C1017</v>
          </cell>
          <cell r="C1988" t="str">
            <v>CURVA EM AÇO GALV. D= 65 A 80mm (2 1/2") A (3")</v>
          </cell>
          <cell r="D1988" t="str">
            <v>UN</v>
          </cell>
          <cell r="E1988">
            <v>58.93</v>
          </cell>
          <cell r="F1988">
            <v>76.61</v>
          </cell>
        </row>
        <row r="1989">
          <cell r="B1989" t="str">
            <v>C1018</v>
          </cell>
          <cell r="C1989" t="str">
            <v>CURVA EM AÇO GALV. D=100 A 150mm (4") A (6")</v>
          </cell>
          <cell r="D1989" t="str">
            <v>UN</v>
          </cell>
          <cell r="E1989">
            <v>136.37</v>
          </cell>
          <cell r="F1989">
            <v>177.28</v>
          </cell>
        </row>
        <row r="1990">
          <cell r="B1990" t="str">
            <v>C1394</v>
          </cell>
          <cell r="C1990" t="str">
            <v>FLANGE SEXTAVADA EM AÇO GALV. D=15mm (1/2")</v>
          </cell>
          <cell r="D1990" t="str">
            <v>UN</v>
          </cell>
          <cell r="E1990">
            <v>5.52</v>
          </cell>
          <cell r="F1990">
            <v>7.18</v>
          </cell>
        </row>
        <row r="1991">
          <cell r="B1991" t="str">
            <v>C1395</v>
          </cell>
          <cell r="C1991" t="str">
            <v>FLANGE SEXTAVADA EM AÇO GALV. D=15mm (1/2") À 25mm (3/4")</v>
          </cell>
          <cell r="D1991" t="str">
            <v>UN</v>
          </cell>
          <cell r="E1991">
            <v>5.35</v>
          </cell>
          <cell r="F1991">
            <v>6.96</v>
          </cell>
        </row>
        <row r="1992">
          <cell r="B1992" t="str">
            <v>C1396</v>
          </cell>
          <cell r="C1992" t="str">
            <v>FLANGE SEXTAVADA EM AÇO GALV. D=32mm (1 1/4")</v>
          </cell>
          <cell r="D1992" t="str">
            <v>UN</v>
          </cell>
          <cell r="E1992">
            <v>11.02</v>
          </cell>
          <cell r="F1992">
            <v>14.33</v>
          </cell>
        </row>
        <row r="1993">
          <cell r="B1993" t="str">
            <v>C1392</v>
          </cell>
          <cell r="C1993" t="str">
            <v>FLANGE SEXTAVADA EM AÇO GALV. D=32mm (1") À 50mm (2")</v>
          </cell>
          <cell r="D1993" t="str">
            <v>UN</v>
          </cell>
          <cell r="E1993">
            <v>10.71</v>
          </cell>
          <cell r="F1993">
            <v>13.92</v>
          </cell>
        </row>
        <row r="1994">
          <cell r="B1994" t="str">
            <v>C1397</v>
          </cell>
          <cell r="C1994" t="str">
            <v>FLANGE SEXTAVADA EM AÇO GALV. D=65mm (2 1/2")</v>
          </cell>
          <cell r="D1994" t="str">
            <v>UN</v>
          </cell>
          <cell r="E1994">
            <v>21.31</v>
          </cell>
          <cell r="F1994">
            <v>27.7</v>
          </cell>
        </row>
        <row r="1995">
          <cell r="B1995" t="str">
            <v>C1398</v>
          </cell>
          <cell r="C1995" t="str">
            <v>FLANGE SEXTAVADA EM AÇO GALV. D=65mm(2 1/2") À 80mm (3")</v>
          </cell>
          <cell r="D1995" t="str">
            <v>UN</v>
          </cell>
          <cell r="E1995">
            <v>20.97</v>
          </cell>
          <cell r="F1995">
            <v>27.26</v>
          </cell>
        </row>
        <row r="1996">
          <cell r="B1996" t="str">
            <v>C1393</v>
          </cell>
          <cell r="C1996" t="str">
            <v>FLANGE SEXTAVADA EM AÇO GALV. D=100mm (4")</v>
          </cell>
          <cell r="D1996" t="str">
            <v>UN</v>
          </cell>
          <cell r="E1996">
            <v>36.86</v>
          </cell>
          <cell r="F1996">
            <v>47.92</v>
          </cell>
        </row>
        <row r="1997">
          <cell r="B1997" t="str">
            <v>C3845</v>
          </cell>
          <cell r="C1997" t="str">
            <v>FORNECIMENTO, MONTAGEM, INSPEÇÃO E ASSENTAMENTO DE TUBOS E CONEXÕES EM AÇO, J. SOLDADA D=4", API 5 LX SOLDA, NORMA API 104</v>
          </cell>
          <cell r="D1997" t="str">
            <v>M</v>
          </cell>
          <cell r="E1997">
            <v>107.07</v>
          </cell>
          <cell r="F1997">
            <v>139.19</v>
          </cell>
        </row>
        <row r="1998">
          <cell r="B1998" t="str">
            <v>C3844</v>
          </cell>
          <cell r="C1998" t="str">
            <v>FORNECIMENTO, MONTAGEM, INSPEÇÃO E ASSENTAMENTO DE TUBOS E CONEXÕES EM AÇO, J. SOLDADA D=6", API 5 LX SOLDA, NORMA API 104</v>
          </cell>
          <cell r="D1998" t="str">
            <v>M</v>
          </cell>
          <cell r="E1998">
            <v>164.86</v>
          </cell>
          <cell r="F1998">
            <v>214.32</v>
          </cell>
        </row>
        <row r="1999">
          <cell r="B1999" t="str">
            <v>C3719</v>
          </cell>
          <cell r="C1999" t="str">
            <v>JUNTA DE BORRACHA ROSQUEADA DE 3/4"</v>
          </cell>
          <cell r="D1999" t="str">
            <v>UN</v>
          </cell>
          <cell r="E1999">
            <v>103.99</v>
          </cell>
          <cell r="F1999">
            <v>135.19</v>
          </cell>
        </row>
        <row r="2000">
          <cell r="B2000" t="str">
            <v>C3720</v>
          </cell>
          <cell r="C2000" t="str">
            <v>JUNTA DE BORRACHA ROSQUEADA DE 1"</v>
          </cell>
          <cell r="D2000" t="str">
            <v>UN</v>
          </cell>
          <cell r="E2000">
            <v>126.64</v>
          </cell>
          <cell r="F2000">
            <v>164.63</v>
          </cell>
        </row>
        <row r="2001">
          <cell r="B2001" t="str">
            <v>C1691</v>
          </cell>
          <cell r="C2001" t="str">
            <v>LUVA DE REDUÇÃO AÇO GALV. D= 20X15mm À 25X20mm</v>
          </cell>
          <cell r="D2001" t="str">
            <v>UN</v>
          </cell>
          <cell r="E2001">
            <v>4.45</v>
          </cell>
          <cell r="F2001">
            <v>5.79</v>
          </cell>
        </row>
        <row r="2002">
          <cell r="B2002" t="str">
            <v>C1692</v>
          </cell>
          <cell r="C2002" t="str">
            <v>LUVA DE REDUÇÃO AÇO GALV. D= 32X15mm À 50X40mm</v>
          </cell>
          <cell r="D2002" t="str">
            <v>UN</v>
          </cell>
          <cell r="E2002">
            <v>8.87</v>
          </cell>
          <cell r="F2002">
            <v>11.53</v>
          </cell>
        </row>
        <row r="2003">
          <cell r="B2003" t="str">
            <v>C1690</v>
          </cell>
          <cell r="C2003" t="str">
            <v>LUVA DE REDUÇÃO AÇO GALV. D=80X65mm (3"X2 1/2")</v>
          </cell>
          <cell r="D2003" t="str">
            <v>UN</v>
          </cell>
          <cell r="E2003">
            <v>28.43</v>
          </cell>
          <cell r="F2003">
            <v>36.96</v>
          </cell>
        </row>
        <row r="2004">
          <cell r="B2004" t="str">
            <v>C1688</v>
          </cell>
          <cell r="C2004" t="str">
            <v>LUVA DE REDUÇÃO AÇO GALV. D=100X50mm (4"X2")</v>
          </cell>
          <cell r="D2004" t="str">
            <v>UN</v>
          </cell>
          <cell r="E2004">
            <v>41.18</v>
          </cell>
          <cell r="F2004">
            <v>53.53</v>
          </cell>
        </row>
        <row r="2005">
          <cell r="B2005" t="str">
            <v>C1693</v>
          </cell>
          <cell r="C2005" t="str">
            <v>LUVA DE REDUÇÃO AÇO GALV. D=100X50mm À 100X80mm</v>
          </cell>
          <cell r="D2005" t="str">
            <v>UN</v>
          </cell>
          <cell r="E2005">
            <v>41.18</v>
          </cell>
          <cell r="F2005">
            <v>53.53</v>
          </cell>
        </row>
        <row r="2006">
          <cell r="B2006" t="str">
            <v>C1689</v>
          </cell>
          <cell r="C2006" t="str">
            <v>LUVA DE REDUÇÃO AÇO GALV. D=100X65mm (4"X2 1/2")</v>
          </cell>
          <cell r="D2006" t="str">
            <v>UN</v>
          </cell>
          <cell r="E2006">
            <v>41.18</v>
          </cell>
          <cell r="F2006">
            <v>53.53</v>
          </cell>
        </row>
        <row r="2007">
          <cell r="B2007" t="str">
            <v>C1687</v>
          </cell>
          <cell r="C2007" t="str">
            <v>LUVA DE REDUÇÃO AÇO GALV. D=100X80mm (4"X3")</v>
          </cell>
          <cell r="D2007" t="str">
            <v>UN</v>
          </cell>
          <cell r="E2007">
            <v>41.18</v>
          </cell>
          <cell r="F2007">
            <v>53.53</v>
          </cell>
        </row>
        <row r="2008">
          <cell r="B2008" t="str">
            <v>C3712</v>
          </cell>
          <cell r="C2008" t="str">
            <v>LUVA DE UNIÃO AÇO ASTM A-120 DE 20mm (3/4")</v>
          </cell>
          <cell r="D2008" t="str">
            <v>UN</v>
          </cell>
          <cell r="E2008">
            <v>40.29</v>
          </cell>
          <cell r="F2008">
            <v>52.38</v>
          </cell>
        </row>
        <row r="2009">
          <cell r="B2009" t="str">
            <v>C3713</v>
          </cell>
          <cell r="C2009" t="str">
            <v>LUVA DE UNIÃO AÇO ASTM A-120 DE 25mm (1")</v>
          </cell>
          <cell r="D2009" t="str">
            <v>UN</v>
          </cell>
          <cell r="E2009">
            <v>47.67</v>
          </cell>
          <cell r="F2009">
            <v>61.97</v>
          </cell>
        </row>
        <row r="2010">
          <cell r="B2010" t="str">
            <v>C4402</v>
          </cell>
          <cell r="C2010" t="str">
            <v>LUVA DE UNIÃO AÇO ASTM A-120 DE 40mm (1 1/2")</v>
          </cell>
          <cell r="D2010" t="str">
            <v>UN</v>
          </cell>
          <cell r="E2010">
            <v>39.01</v>
          </cell>
          <cell r="F2010">
            <v>50.71</v>
          </cell>
        </row>
        <row r="2011">
          <cell r="B2011" t="str">
            <v>C1694</v>
          </cell>
          <cell r="C2011" t="str">
            <v>LUVA DE UNIÃO AÇO GALVANIZADO DE (2 1/2")</v>
          </cell>
          <cell r="D2011" t="str">
            <v>UN</v>
          </cell>
          <cell r="E2011">
            <v>47.36</v>
          </cell>
          <cell r="F2011">
            <v>61.57</v>
          </cell>
        </row>
        <row r="2012">
          <cell r="B2012" t="str">
            <v>C1695</v>
          </cell>
          <cell r="C2012" t="str">
            <v>LUVA DE UNIÃO AÇO GALVANIZADO DE (3")</v>
          </cell>
          <cell r="D2012" t="str">
            <v>UN</v>
          </cell>
          <cell r="E2012">
            <v>66.49</v>
          </cell>
          <cell r="F2012">
            <v>86.44</v>
          </cell>
        </row>
        <row r="2013">
          <cell r="B2013" t="str">
            <v>C1696</v>
          </cell>
          <cell r="C2013" t="str">
            <v>LUVA DE UNIÃO AÇO GALVANIZADO DE (4")</v>
          </cell>
          <cell r="D2013" t="str">
            <v>UN</v>
          </cell>
          <cell r="E2013">
            <v>88.58</v>
          </cell>
          <cell r="F2013">
            <v>115.15</v>
          </cell>
        </row>
        <row r="2014">
          <cell r="B2014" t="str">
            <v>C1705</v>
          </cell>
          <cell r="C2014" t="str">
            <v>LUVA AÇO GALV. D=15mm (1/2") À 25mm (1")</v>
          </cell>
          <cell r="D2014" t="str">
            <v>UN</v>
          </cell>
          <cell r="E2014">
            <v>10.81</v>
          </cell>
          <cell r="F2014">
            <v>14.05</v>
          </cell>
        </row>
        <row r="2015">
          <cell r="B2015" t="str">
            <v>C1706</v>
          </cell>
          <cell r="C2015" t="str">
            <v>LUVA AÇO GALV. D=32mm (1 1/4") À 50mm (2")</v>
          </cell>
          <cell r="D2015" t="str">
            <v>UN</v>
          </cell>
          <cell r="E2015">
            <v>8.47</v>
          </cell>
          <cell r="F2015">
            <v>11.01</v>
          </cell>
        </row>
        <row r="2016">
          <cell r="B2016" t="str">
            <v>C1707</v>
          </cell>
          <cell r="C2016" t="str">
            <v>LUVA AÇO GALV. D=65mm (2 1/2") À 80mm (3")</v>
          </cell>
          <cell r="D2016" t="str">
            <v>UN</v>
          </cell>
          <cell r="E2016">
            <v>20.94</v>
          </cell>
          <cell r="F2016">
            <v>27.22</v>
          </cell>
        </row>
        <row r="2017">
          <cell r="B2017" t="str">
            <v>C1704</v>
          </cell>
          <cell r="C2017" t="str">
            <v>LUVA AÇO GALV. D=100mm (4") À 50mm (6")</v>
          </cell>
          <cell r="D2017" t="str">
            <v>UN</v>
          </cell>
          <cell r="E2017">
            <v>41.18</v>
          </cell>
          <cell r="F2017">
            <v>53.53</v>
          </cell>
        </row>
        <row r="2018">
          <cell r="B2018" t="str">
            <v>C1822</v>
          </cell>
          <cell r="C2018" t="str">
            <v>NIPLE DUPLO DE REDUÇÃO AÇO GALV. D=20X15mm (3/4"X1/2")</v>
          </cell>
          <cell r="D2018" t="str">
            <v>UN</v>
          </cell>
          <cell r="E2018">
            <v>4.01</v>
          </cell>
          <cell r="F2018">
            <v>5.21</v>
          </cell>
        </row>
        <row r="2019">
          <cell r="B2019" t="str">
            <v>C1826</v>
          </cell>
          <cell r="C2019" t="str">
            <v>NIPLE DUPLO DE REDUÇÃO AÇO GALV. D=20X15mm (3/4"X1/2") À 25X20mm (1"X3/4")</v>
          </cell>
          <cell r="D2019" t="str">
            <v>UN</v>
          </cell>
          <cell r="E2019">
            <v>4.01</v>
          </cell>
          <cell r="F2019">
            <v>5.21</v>
          </cell>
        </row>
        <row r="2020">
          <cell r="B2020" t="str">
            <v>C1823</v>
          </cell>
          <cell r="C2020" t="str">
            <v>NIPLE DUPLO DE REDUÇÃO AÇO GALV. D=32X15mm (1 1/4"X1/2")</v>
          </cell>
          <cell r="D2020" t="str">
            <v>UN</v>
          </cell>
          <cell r="E2020">
            <v>8.05</v>
          </cell>
          <cell r="F2020">
            <v>10.47</v>
          </cell>
        </row>
        <row r="2021">
          <cell r="B2021" t="str">
            <v>C1824</v>
          </cell>
          <cell r="C2021" t="str">
            <v>NIPLE DUPLO REDUÇÃO AÇO GALV. D=32X15mm (1 1/4"X1/2") À 50X40mm (2"X1 1/2")</v>
          </cell>
          <cell r="D2021" t="str">
            <v>UN</v>
          </cell>
          <cell r="E2021">
            <v>8.05</v>
          </cell>
          <cell r="F2021">
            <v>10.47</v>
          </cell>
        </row>
        <row r="2022">
          <cell r="B2022" t="str">
            <v>C1825</v>
          </cell>
          <cell r="C2022" t="str">
            <v>NIPLE DUPLO DE REDUÇÃO AÇO GALV. D=65X32mm(2 1/2"X1 1/4") À 80X65mm(3"X2 1/2")</v>
          </cell>
          <cell r="D2022" t="str">
            <v>UN</v>
          </cell>
          <cell r="E2022">
            <v>17.34</v>
          </cell>
          <cell r="F2022">
            <v>22.54</v>
          </cell>
        </row>
        <row r="2023">
          <cell r="B2023" t="str">
            <v>C1815</v>
          </cell>
          <cell r="C2023" t="str">
            <v>NIPLE DUPLO DE REDUÇÃO AÇO GALV. D=80X50mm (3"X2") À 80X65mm (3"X2 1/2")</v>
          </cell>
          <cell r="D2023" t="str">
            <v>UN</v>
          </cell>
          <cell r="E2023">
            <v>23.55</v>
          </cell>
          <cell r="F2023">
            <v>30.62</v>
          </cell>
        </row>
        <row r="2024">
          <cell r="B2024" t="str">
            <v>C1817</v>
          </cell>
          <cell r="C2024" t="str">
            <v>NIPLE DUPLO AÇO GALV. D=15mm (1/2") À 25mm (1")</v>
          </cell>
          <cell r="D2024" t="str">
            <v>UN</v>
          </cell>
          <cell r="E2024">
            <v>3.62</v>
          </cell>
          <cell r="F2024">
            <v>4.71</v>
          </cell>
        </row>
        <row r="2025">
          <cell r="B2025" t="str">
            <v>C1818</v>
          </cell>
          <cell r="C2025" t="str">
            <v>NIPLE DUPLO AÇO GALV. D=32mm (1 1/4") À 50mm (2")</v>
          </cell>
          <cell r="D2025" t="str">
            <v>UN</v>
          </cell>
          <cell r="E2025">
            <v>8</v>
          </cell>
          <cell r="F2025">
            <v>10.4</v>
          </cell>
        </row>
        <row r="2026">
          <cell r="B2026" t="str">
            <v>C1821</v>
          </cell>
          <cell r="C2026" t="str">
            <v>NIPLE DUPLO AÇO GALV. D=65mm (2 1/2")</v>
          </cell>
          <cell r="D2026" t="str">
            <v>UN</v>
          </cell>
          <cell r="E2026">
            <v>17.62</v>
          </cell>
          <cell r="F2026">
            <v>22.91</v>
          </cell>
        </row>
        <row r="2027">
          <cell r="B2027" t="str">
            <v>C1819</v>
          </cell>
          <cell r="C2027" t="str">
            <v>NIPLE DUPLO AÇO GALV. D=65mm (2 1/2") À 80mm (3")</v>
          </cell>
          <cell r="D2027" t="str">
            <v>UN</v>
          </cell>
          <cell r="E2027">
            <v>17.62</v>
          </cell>
          <cell r="F2027">
            <v>22.91</v>
          </cell>
        </row>
        <row r="2028">
          <cell r="B2028" t="str">
            <v>C1816</v>
          </cell>
          <cell r="C2028" t="str">
            <v>NIPLE DUPLO AÇO GALV. D=100mm (4")</v>
          </cell>
          <cell r="D2028" t="str">
            <v>UN</v>
          </cell>
          <cell r="E2028">
            <v>35.06</v>
          </cell>
          <cell r="F2028">
            <v>45.58</v>
          </cell>
        </row>
        <row r="2029">
          <cell r="B2029" t="str">
            <v>C3711</v>
          </cell>
          <cell r="C2029" t="str">
            <v>REDUÇÃO AÇO ASTM A-120 ROSCÁVEL DE (1"x 1 1/2") À (1"x 3/4")</v>
          </cell>
          <cell r="D2029" t="str">
            <v>UN</v>
          </cell>
          <cell r="E2029">
            <v>15.09</v>
          </cell>
          <cell r="F2029">
            <v>19.62</v>
          </cell>
        </row>
        <row r="2030">
          <cell r="B2030" t="str">
            <v>C3710</v>
          </cell>
          <cell r="C2030" t="str">
            <v>REDUÇÃO AÇO ASTM A-120 ROSCÁVEL DE (2"x 1 1/2") À (2"x 3/4")</v>
          </cell>
          <cell r="D2030" t="str">
            <v>UN</v>
          </cell>
          <cell r="E2030">
            <v>15.09</v>
          </cell>
          <cell r="F2030">
            <v>19.62</v>
          </cell>
        </row>
        <row r="2031">
          <cell r="B2031" t="str">
            <v>C3709</v>
          </cell>
          <cell r="C2031" t="str">
            <v>REDUÇÃO AÇO ASTM A-120 ROSCÁVEL DE (3"x 2 1/2") À (3"x 3/4")</v>
          </cell>
          <cell r="D2031" t="str">
            <v>UN</v>
          </cell>
          <cell r="E2031">
            <v>15.09</v>
          </cell>
          <cell r="F2031">
            <v>19.62</v>
          </cell>
        </row>
        <row r="2032">
          <cell r="B2032" t="str">
            <v>C3708</v>
          </cell>
          <cell r="C2032" t="str">
            <v>REDUÇÃO AÇO ASTM A-120 ROSCÁVEL DE (4"x 2")</v>
          </cell>
          <cell r="D2032" t="str">
            <v>UN</v>
          </cell>
          <cell r="E2032">
            <v>24.29</v>
          </cell>
          <cell r="F2032">
            <v>31.58</v>
          </cell>
        </row>
        <row r="2033">
          <cell r="B2033" t="str">
            <v>C3707</v>
          </cell>
          <cell r="C2033" t="str">
            <v>REDUÇÃO AÇO ASTM A-120 ROSCÁVEL DE (4"x 3")</v>
          </cell>
          <cell r="D2033" t="str">
            <v>UN</v>
          </cell>
          <cell r="E2033">
            <v>21.77</v>
          </cell>
          <cell r="F2033">
            <v>28.3</v>
          </cell>
        </row>
        <row r="2034">
          <cell r="B2034" t="str">
            <v>C2307</v>
          </cell>
          <cell r="C2034" t="str">
            <v>TAMPÃO EM AÇO GALV. D=15mm (1/2") À 25mm(1")</v>
          </cell>
          <cell r="D2034" t="str">
            <v>UN</v>
          </cell>
          <cell r="E2034">
            <v>3.46</v>
          </cell>
          <cell r="F2034">
            <v>4.5</v>
          </cell>
        </row>
        <row r="2035">
          <cell r="B2035" t="str">
            <v>C2308</v>
          </cell>
          <cell r="C2035" t="str">
            <v>TAMPÃO EM AÇO GALV. D=32mm (1 1/4") À 50mm(2")</v>
          </cell>
          <cell r="D2035" t="str">
            <v>UN</v>
          </cell>
          <cell r="E2035">
            <v>5.81</v>
          </cell>
          <cell r="F2035">
            <v>7.55</v>
          </cell>
        </row>
        <row r="2036">
          <cell r="B2036" t="str">
            <v>C2309</v>
          </cell>
          <cell r="C2036" t="str">
            <v>TAMPÃO EM AÇO GALV. D=65mm(2 1/2") À 80mm(3")</v>
          </cell>
          <cell r="D2036" t="str">
            <v>UN</v>
          </cell>
          <cell r="E2036">
            <v>11.4</v>
          </cell>
          <cell r="F2036">
            <v>14.82</v>
          </cell>
        </row>
        <row r="2037">
          <cell r="B2037" t="str">
            <v>C2306</v>
          </cell>
          <cell r="C2037" t="str">
            <v>TAMPÃO EM AÇO GALV. D=100mm (4')</v>
          </cell>
          <cell r="D2037" t="str">
            <v>UN</v>
          </cell>
          <cell r="E2037">
            <v>25.7</v>
          </cell>
          <cell r="F2037">
            <v>33.41</v>
          </cell>
        </row>
        <row r="2038">
          <cell r="B2038" t="str">
            <v>C3692</v>
          </cell>
          <cell r="C2038" t="str">
            <v>TÊ AÇO ASTM A-120 ROSCÁVEL DE 20mm (3/4")</v>
          </cell>
          <cell r="D2038" t="str">
            <v>UN</v>
          </cell>
          <cell r="E2038">
            <v>7.44</v>
          </cell>
          <cell r="F2038">
            <v>9.67</v>
          </cell>
        </row>
        <row r="2039">
          <cell r="B2039" t="str">
            <v>C3693</v>
          </cell>
          <cell r="C2039" t="str">
            <v>TÊ AÇO ASTM A-120 ROSCÁVEL DE 25mm (1")</v>
          </cell>
          <cell r="D2039" t="str">
            <v>UN</v>
          </cell>
          <cell r="E2039">
            <v>7.76</v>
          </cell>
          <cell r="F2039">
            <v>10.09</v>
          </cell>
        </row>
        <row r="2040">
          <cell r="B2040" t="str">
            <v>C3694</v>
          </cell>
          <cell r="C2040" t="str">
            <v>TÊ AÇO ASTM A-120 ROSCÁVEL DE 32mm (1 1/4")</v>
          </cell>
          <cell r="D2040" t="str">
            <v>UN</v>
          </cell>
          <cell r="E2040">
            <v>13.19</v>
          </cell>
          <cell r="F2040">
            <v>17.15</v>
          </cell>
        </row>
        <row r="2041">
          <cell r="B2041" t="str">
            <v>C3696</v>
          </cell>
          <cell r="C2041" t="str">
            <v>TÊ AÇO ASTM A-120 ROSCÁVEL DE 40mm (1 1/2")</v>
          </cell>
          <cell r="D2041" t="str">
            <v>UN</v>
          </cell>
          <cell r="E2041">
            <v>13.85</v>
          </cell>
          <cell r="F2041">
            <v>18.01</v>
          </cell>
        </row>
        <row r="2042">
          <cell r="B2042" t="str">
            <v>C3697</v>
          </cell>
          <cell r="C2042" t="str">
            <v>TÊ AÇO ASTM A-120 ROSCÁVEL DE 50mm (2")</v>
          </cell>
          <cell r="D2042" t="str">
            <v>UN</v>
          </cell>
          <cell r="E2042">
            <v>76.98</v>
          </cell>
          <cell r="F2042">
            <v>100.07</v>
          </cell>
        </row>
        <row r="2043">
          <cell r="B2043" t="str">
            <v>C3698</v>
          </cell>
          <cell r="C2043" t="str">
            <v>TÊ AÇO ASTM A-120 ROSCÁVEL DE 80mm (3")</v>
          </cell>
          <cell r="D2043" t="str">
            <v>UN</v>
          </cell>
          <cell r="E2043">
            <v>89.62</v>
          </cell>
          <cell r="F2043">
            <v>116.51</v>
          </cell>
        </row>
        <row r="2044">
          <cell r="B2044" t="str">
            <v>C3699</v>
          </cell>
          <cell r="C2044" t="str">
            <v>TÊ AÇO ASTM A-120 ROSCÁVEL DE 100mm (4")</v>
          </cell>
          <cell r="D2044" t="str">
            <v>UN</v>
          </cell>
          <cell r="E2044">
            <v>101.55</v>
          </cell>
          <cell r="F2044">
            <v>132.02</v>
          </cell>
        </row>
        <row r="2045">
          <cell r="B2045" t="str">
            <v>C2321</v>
          </cell>
          <cell r="C2045" t="str">
            <v>TÊ AÇO GALV. D= 15mm (1/2")</v>
          </cell>
          <cell r="D2045" t="str">
            <v>UN</v>
          </cell>
          <cell r="E2045">
            <v>7.8</v>
          </cell>
          <cell r="F2045">
            <v>10.14</v>
          </cell>
        </row>
        <row r="2046">
          <cell r="B2046" t="str">
            <v>C2322</v>
          </cell>
          <cell r="C2046" t="str">
            <v>TÊ AÇO GALV. D= 20mm (3/4")</v>
          </cell>
          <cell r="D2046" t="str">
            <v>UN</v>
          </cell>
          <cell r="E2046">
            <v>8.71</v>
          </cell>
          <cell r="F2046">
            <v>11.32</v>
          </cell>
        </row>
        <row r="2047">
          <cell r="B2047" t="str">
            <v>C2323</v>
          </cell>
          <cell r="C2047" t="str">
            <v>TÊ AÇO GALV. D= 25mm (1")</v>
          </cell>
          <cell r="D2047" t="str">
            <v>UN</v>
          </cell>
          <cell r="E2047">
            <v>10.58</v>
          </cell>
          <cell r="F2047">
            <v>13.75</v>
          </cell>
        </row>
        <row r="2048">
          <cell r="B2048" t="str">
            <v>C2324</v>
          </cell>
          <cell r="C2048" t="str">
            <v>TÊ AÇO GALV. D= 32mm (1 1/4")</v>
          </cell>
          <cell r="D2048" t="str">
            <v>UN</v>
          </cell>
          <cell r="E2048">
            <v>17.37</v>
          </cell>
          <cell r="F2048">
            <v>22.58</v>
          </cell>
        </row>
        <row r="2049">
          <cell r="B2049" t="str">
            <v>C2325</v>
          </cell>
          <cell r="C2049" t="str">
            <v>TÊ AÇO GALV. D= 40mm (1 1/2")</v>
          </cell>
          <cell r="D2049" t="str">
            <v>UN</v>
          </cell>
          <cell r="E2049">
            <v>19.48</v>
          </cell>
          <cell r="F2049">
            <v>25.32</v>
          </cell>
        </row>
        <row r="2050">
          <cell r="B2050" t="str">
            <v>C2326</v>
          </cell>
          <cell r="C2050" t="str">
            <v>TÊ AÇO GALV. D= 50mm (2")</v>
          </cell>
          <cell r="D2050" t="str">
            <v>UN</v>
          </cell>
          <cell r="E2050">
            <v>27.08</v>
          </cell>
          <cell r="F2050">
            <v>35.2</v>
          </cell>
        </row>
        <row r="2051">
          <cell r="B2051" t="str">
            <v>C2327</v>
          </cell>
          <cell r="C2051" t="str">
            <v>TÊ AÇO GALV. D= 65mm (2 1/2")</v>
          </cell>
          <cell r="D2051" t="str">
            <v>UN</v>
          </cell>
          <cell r="E2051">
            <v>39.26</v>
          </cell>
          <cell r="F2051">
            <v>51.04</v>
          </cell>
        </row>
        <row r="2052">
          <cell r="B2052" t="str">
            <v>C2328</v>
          </cell>
          <cell r="C2052" t="str">
            <v>TÊ AÇO GALV. D= 80mm (3")</v>
          </cell>
          <cell r="D2052" t="str">
            <v>UN</v>
          </cell>
          <cell r="E2052">
            <v>47.65</v>
          </cell>
          <cell r="F2052">
            <v>61.95</v>
          </cell>
        </row>
        <row r="2053">
          <cell r="B2053" t="str">
            <v>C2329</v>
          </cell>
          <cell r="C2053" t="str">
            <v>TÊ AÇO GALV. D=100mm (4")</v>
          </cell>
          <cell r="D2053" t="str">
            <v>UN</v>
          </cell>
          <cell r="E2053">
            <v>82.47</v>
          </cell>
          <cell r="F2053">
            <v>107.21</v>
          </cell>
        </row>
        <row r="2054">
          <cell r="B2054" t="str">
            <v>C2330</v>
          </cell>
          <cell r="C2054" t="str">
            <v>TÊ AÇO GALV. D=125mm (5")</v>
          </cell>
          <cell r="D2054" t="str">
            <v>UN</v>
          </cell>
          <cell r="E2054">
            <v>220.81</v>
          </cell>
          <cell r="F2054">
            <v>287.05</v>
          </cell>
        </row>
        <row r="2055">
          <cell r="B2055" t="str">
            <v>C2331</v>
          </cell>
          <cell r="C2055" t="str">
            <v>TÊ AÇO GALV. D=150mm (6")</v>
          </cell>
          <cell r="D2055" t="str">
            <v>UN</v>
          </cell>
          <cell r="E2055">
            <v>222.61</v>
          </cell>
          <cell r="F2055">
            <v>289.39</v>
          </cell>
        </row>
        <row r="2056">
          <cell r="B2056" t="str">
            <v>C2394</v>
          </cell>
          <cell r="C2056" t="str">
            <v>TÊ REDUÇÃO AÇO GALV. D= 20X15mm (3/4"X1/2") À 25X20mm (1"X3/4")</v>
          </cell>
          <cell r="D2056" t="str">
            <v>UN</v>
          </cell>
          <cell r="E2056">
            <v>8.71</v>
          </cell>
          <cell r="F2056">
            <v>11.32</v>
          </cell>
        </row>
        <row r="2057">
          <cell r="B2057" t="str">
            <v>C2395</v>
          </cell>
          <cell r="C2057" t="str">
            <v>TÊ REDUÇÃO AÇO GALV. D= 32X15mm (1 1/4"X1/2") À 50X40mm (2"x1 1/4")</v>
          </cell>
          <cell r="D2057" t="str">
            <v>UN</v>
          </cell>
          <cell r="E2057">
            <v>17.37</v>
          </cell>
          <cell r="F2057">
            <v>22.58</v>
          </cell>
        </row>
        <row r="2058">
          <cell r="B2058" t="str">
            <v>C2396</v>
          </cell>
          <cell r="C2058" t="str">
            <v>TÊ REDUÇÃO AÇO GALV. D= 65X25mm (2 1/2"x1") À 80X65mm (3"x2 1/2")</v>
          </cell>
          <cell r="D2058" t="str">
            <v>UN</v>
          </cell>
          <cell r="E2058">
            <v>39.26</v>
          </cell>
          <cell r="F2058">
            <v>51.04</v>
          </cell>
        </row>
        <row r="2059">
          <cell r="B2059" t="str">
            <v>C2397</v>
          </cell>
          <cell r="C2059" t="str">
            <v>TÊ REDUÇÃO AÇO GALV. D=100X50mm (4"x2") À 100X80mm (4"x3")</v>
          </cell>
          <cell r="D2059" t="str">
            <v>UN</v>
          </cell>
          <cell r="E2059">
            <v>89.24</v>
          </cell>
          <cell r="F2059">
            <v>116.01</v>
          </cell>
        </row>
        <row r="2060">
          <cell r="B2060" t="str">
            <v>C3685</v>
          </cell>
          <cell r="C2060" t="str">
            <v>TUBO AÇO ASTM A-120 PRETO C/ ROSCA DE 20mm (3/4")</v>
          </cell>
          <cell r="D2060" t="str">
            <v>M</v>
          </cell>
          <cell r="E2060">
            <v>23.25</v>
          </cell>
          <cell r="F2060">
            <v>30.23</v>
          </cell>
        </row>
        <row r="2061">
          <cell r="B2061" t="str">
            <v>C3686</v>
          </cell>
          <cell r="C2061" t="str">
            <v>TUBO AÇO ASTM A-120 PRETO C/ ROSCA DE 25mm (1")</v>
          </cell>
          <cell r="D2061" t="str">
            <v>M</v>
          </cell>
          <cell r="E2061">
            <v>26.9</v>
          </cell>
          <cell r="F2061">
            <v>34.97</v>
          </cell>
        </row>
        <row r="2062">
          <cell r="B2062" t="str">
            <v>C3687</v>
          </cell>
          <cell r="C2062" t="str">
            <v>TUBO AÇO ASTM A-120 PRETO C/ ROSCA DE 32mm (1 1/4")</v>
          </cell>
          <cell r="D2062" t="str">
            <v>M</v>
          </cell>
          <cell r="E2062">
            <v>37.04</v>
          </cell>
          <cell r="F2062">
            <v>48.15</v>
          </cell>
        </row>
        <row r="2063">
          <cell r="B2063" t="str">
            <v>C3688</v>
          </cell>
          <cell r="C2063" t="str">
            <v>TUBO AÇO ASTM A-120 PRETO C/ ROSCA DE 40mm (1 1/2")</v>
          </cell>
          <cell r="D2063" t="str">
            <v>M</v>
          </cell>
          <cell r="E2063">
            <v>44.67</v>
          </cell>
          <cell r="F2063">
            <v>58.07</v>
          </cell>
        </row>
        <row r="2064">
          <cell r="B2064" t="str">
            <v>C3690</v>
          </cell>
          <cell r="C2064" t="str">
            <v>TUBO AÇO ASTM A-120 PRETO C/ ROSCA DE 80mm (3")</v>
          </cell>
          <cell r="D2064" t="str">
            <v>M</v>
          </cell>
          <cell r="E2064">
            <v>97.9</v>
          </cell>
          <cell r="F2064">
            <v>127.27</v>
          </cell>
        </row>
        <row r="2065">
          <cell r="B2065" t="str">
            <v>C3689</v>
          </cell>
          <cell r="C2065" t="str">
            <v>TUBO AÇO ASTM A-120 PRETO C/ ROSCA DE 50mm (2")</v>
          </cell>
          <cell r="D2065" t="str">
            <v>M</v>
          </cell>
          <cell r="E2065">
            <v>58.68</v>
          </cell>
          <cell r="F2065">
            <v>76.28</v>
          </cell>
        </row>
        <row r="2066">
          <cell r="B2066" t="str">
            <v>C3691</v>
          </cell>
          <cell r="C2066" t="str">
            <v>TUBO AÇO ASTM A-120 PRETO C/ ROSCA DE 100mm (4")</v>
          </cell>
          <cell r="D2066" t="str">
            <v>M</v>
          </cell>
          <cell r="E2066">
            <v>135.81</v>
          </cell>
          <cell r="F2066">
            <v>176.55</v>
          </cell>
        </row>
        <row r="2067">
          <cell r="B2067" t="str">
            <v>C3846</v>
          </cell>
          <cell r="C2067" t="str">
            <v>TUBO AÇO CARBONO PRETO C/ CONEXÕES DE 40mm (1 1/2")</v>
          </cell>
          <cell r="D2067" t="str">
            <v>M</v>
          </cell>
          <cell r="E2067">
            <v>68.85</v>
          </cell>
          <cell r="F2067">
            <v>89.51</v>
          </cell>
        </row>
        <row r="2068">
          <cell r="B2068" t="str">
            <v>C2558</v>
          </cell>
          <cell r="C2068" t="str">
            <v>TUBO AÇO GALV. C/OU S/COSTURA D=15mm (1/2")</v>
          </cell>
          <cell r="D2068" t="str">
            <v>M</v>
          </cell>
          <cell r="E2068">
            <v>11.82</v>
          </cell>
          <cell r="F2068">
            <v>15.37</v>
          </cell>
        </row>
        <row r="2069">
          <cell r="B2069" t="str">
            <v>C2559</v>
          </cell>
          <cell r="C2069" t="str">
            <v>TUBO AÇO GALV. C/OU S/COSTURA D=20mm (3/4")</v>
          </cell>
          <cell r="D2069" t="str">
            <v>M</v>
          </cell>
          <cell r="E2069">
            <v>13.95</v>
          </cell>
          <cell r="F2069">
            <v>18.14</v>
          </cell>
        </row>
        <row r="2070">
          <cell r="B2070" t="str">
            <v>C2560</v>
          </cell>
          <cell r="C2070" t="str">
            <v>TUBO AÇO GALV. C/OU S/COSTURA D=25mm (1")</v>
          </cell>
          <cell r="D2070" t="str">
            <v>M</v>
          </cell>
          <cell r="E2070">
            <v>18.82</v>
          </cell>
          <cell r="F2070">
            <v>24.47</v>
          </cell>
        </row>
        <row r="2071">
          <cell r="B2071" t="str">
            <v>C2561</v>
          </cell>
          <cell r="C2071" t="str">
            <v>TUBO AÇO GALV. C/OU S/COSTURA D=32mm (1 1/4")</v>
          </cell>
          <cell r="D2071" t="str">
            <v>M</v>
          </cell>
          <cell r="E2071">
            <v>28.3</v>
          </cell>
          <cell r="F2071">
            <v>36.79</v>
          </cell>
        </row>
        <row r="2072">
          <cell r="B2072" t="str">
            <v>C2554</v>
          </cell>
          <cell r="C2072" t="str">
            <v>TUBO AÇO GALV. C/OU S/COSTURA D= 40mm (1 1/2")</v>
          </cell>
          <cell r="D2072" t="str">
            <v>M</v>
          </cell>
          <cell r="E2072">
            <v>31.85</v>
          </cell>
          <cell r="F2072">
            <v>41.41</v>
          </cell>
        </row>
        <row r="2073">
          <cell r="B2073" t="str">
            <v>C2562</v>
          </cell>
          <cell r="C2073" t="str">
            <v>TUBO AÇO GALV. C/OU S/COSTURA D=50mm (2")</v>
          </cell>
          <cell r="D2073" t="str">
            <v>M</v>
          </cell>
          <cell r="E2073">
            <v>39.86</v>
          </cell>
          <cell r="F2073">
            <v>51.82</v>
          </cell>
        </row>
        <row r="2074">
          <cell r="B2074" t="str">
            <v>C2563</v>
          </cell>
          <cell r="C2074" t="str">
            <v>TUBO AÇO GALV. C/OU S/COSTURA D=65mm (2 1/2")</v>
          </cell>
          <cell r="D2074" t="str">
            <v>M</v>
          </cell>
          <cell r="E2074">
            <v>54.39</v>
          </cell>
          <cell r="F2074">
            <v>70.71</v>
          </cell>
        </row>
        <row r="2075">
          <cell r="B2075" t="str">
            <v>C2564</v>
          </cell>
          <cell r="C2075" t="str">
            <v>TUBO AÇO GALV. C/OU S/COSTURA D=80mm (3")</v>
          </cell>
          <cell r="D2075" t="str">
            <v>M</v>
          </cell>
          <cell r="E2075">
            <v>64.13</v>
          </cell>
          <cell r="F2075">
            <v>83.37</v>
          </cell>
        </row>
        <row r="2076">
          <cell r="B2076" t="str">
            <v>C2555</v>
          </cell>
          <cell r="C2076" t="str">
            <v>TUBO AÇO GALV. C/OU S/COSTURA D=100mm (4")</v>
          </cell>
          <cell r="D2076" t="str">
            <v>M</v>
          </cell>
          <cell r="E2076">
            <v>86.05</v>
          </cell>
          <cell r="F2076">
            <v>111.87</v>
          </cell>
        </row>
        <row r="2077">
          <cell r="B2077" t="str">
            <v>C2556</v>
          </cell>
          <cell r="C2077" t="str">
            <v>TUBO AÇO GALV. C/OU S/COSTURA D=125mm (5")</v>
          </cell>
          <cell r="D2077" t="str">
            <v>M</v>
          </cell>
          <cell r="E2077">
            <v>96.79</v>
          </cell>
          <cell r="F2077">
            <v>125.83</v>
          </cell>
        </row>
        <row r="2078">
          <cell r="B2078" t="str">
            <v>C2557</v>
          </cell>
          <cell r="C2078" t="str">
            <v>TUBO AÇO GALV. C/OU S/COSTURA D=150mm (6")</v>
          </cell>
          <cell r="D2078" t="str">
            <v>M</v>
          </cell>
          <cell r="E2078">
            <v>127.74</v>
          </cell>
          <cell r="F2078">
            <v>166.06</v>
          </cell>
        </row>
        <row r="2079">
          <cell r="B2079" t="str">
            <v>C2543</v>
          </cell>
          <cell r="C2079" t="str">
            <v>TUBO AÇO GALV. C/OU S/COST.INCL.CONEXÕES D= 15mm (1/2")</v>
          </cell>
          <cell r="D2079" t="str">
            <v>M</v>
          </cell>
          <cell r="E2079">
            <v>22.24</v>
          </cell>
          <cell r="F2079">
            <v>28.91</v>
          </cell>
        </row>
        <row r="2080">
          <cell r="B2080" t="str">
            <v>C2544</v>
          </cell>
          <cell r="C2080" t="str">
            <v>TUBO AÇO GALV. C/OU S/COST.INCL.CONEXÕES D= 20mm (3/4")</v>
          </cell>
          <cell r="D2080" t="str">
            <v>M</v>
          </cell>
          <cell r="E2080">
            <v>26.25</v>
          </cell>
          <cell r="F2080">
            <v>34.13</v>
          </cell>
        </row>
        <row r="2081">
          <cell r="B2081" t="str">
            <v>C2545</v>
          </cell>
          <cell r="C2081" t="str">
            <v>TUBO AÇO GALV. C/OU S/COST.INCL.CONEXÕES D= 25mm (1")</v>
          </cell>
          <cell r="D2081" t="str">
            <v>M</v>
          </cell>
          <cell r="E2081">
            <v>35.78</v>
          </cell>
          <cell r="F2081">
            <v>46.51</v>
          </cell>
        </row>
        <row r="2082">
          <cell r="B2082" t="str">
            <v>C2546</v>
          </cell>
          <cell r="C2082" t="str">
            <v>TUBO AÇO GALV. C/OU S/COST.INCL.CONEXÕES D= 32mm (1 1/4")</v>
          </cell>
          <cell r="D2082" t="str">
            <v>M</v>
          </cell>
          <cell r="E2082">
            <v>47.89</v>
          </cell>
          <cell r="F2082">
            <v>62.26</v>
          </cell>
        </row>
        <row r="2083">
          <cell r="B2083" t="str">
            <v>C2547</v>
          </cell>
          <cell r="C2083" t="str">
            <v>TUBO AÇO GALV. C/OU S/COST.INCL.CONEXÕES D= 40mm(1 1/2")</v>
          </cell>
          <cell r="D2083" t="str">
            <v>M</v>
          </cell>
          <cell r="E2083">
            <v>51.09</v>
          </cell>
          <cell r="F2083">
            <v>66.42</v>
          </cell>
        </row>
        <row r="2084">
          <cell r="B2084" t="str">
            <v>C2552</v>
          </cell>
          <cell r="C2084" t="str">
            <v>TUBO AÇO GALV. C/OU S/COST.INCL.CONEXÕES D=50mm (2")</v>
          </cell>
          <cell r="D2084" t="str">
            <v>M</v>
          </cell>
          <cell r="E2084">
            <v>62.61</v>
          </cell>
          <cell r="F2084">
            <v>81.39</v>
          </cell>
        </row>
        <row r="2085">
          <cell r="B2085" t="str">
            <v>C2553</v>
          </cell>
          <cell r="C2085" t="str">
            <v>TUBO AÇO GALV. C/OU S/COST.INCL.CONEXÕES D=65mm (2 1/2")</v>
          </cell>
          <cell r="D2085" t="str">
            <v>M</v>
          </cell>
          <cell r="E2085">
            <v>83.71</v>
          </cell>
          <cell r="F2085">
            <v>108.82</v>
          </cell>
        </row>
        <row r="2086">
          <cell r="B2086" t="str">
            <v>C2548</v>
          </cell>
          <cell r="C2086" t="str">
            <v>TUBO AÇO GALV. C/OU S/COST.INCL.CONEXÕES D= 80mm (3")</v>
          </cell>
          <cell r="D2086" t="str">
            <v>M</v>
          </cell>
          <cell r="E2086">
            <v>92.2</v>
          </cell>
          <cell r="F2086">
            <v>119.86</v>
          </cell>
        </row>
        <row r="2087">
          <cell r="B2087" t="str">
            <v>C2549</v>
          </cell>
          <cell r="C2087" t="str">
            <v>TUBO AÇO GALV. C/OU S/COST.INCL.CONEXÕES D=100mm (4")</v>
          </cell>
          <cell r="D2087" t="str">
            <v>M</v>
          </cell>
          <cell r="E2087">
            <v>120.67</v>
          </cell>
          <cell r="F2087">
            <v>156.87</v>
          </cell>
        </row>
        <row r="2088">
          <cell r="B2088" t="str">
            <v>C2550</v>
          </cell>
          <cell r="C2088" t="str">
            <v>TUBO AÇO GALV. C/OU S/COST.INCL.CONEXÕES D=125mm (5")</v>
          </cell>
          <cell r="D2088" t="str">
            <v>M</v>
          </cell>
          <cell r="E2088">
            <v>135.39</v>
          </cell>
          <cell r="F2088">
            <v>176.01</v>
          </cell>
        </row>
        <row r="2089">
          <cell r="B2089" t="str">
            <v>C2551</v>
          </cell>
          <cell r="C2089" t="str">
            <v>TUBO AÇO GALV. C/OU S/COST.INCL.CONEXÕES D=150mm (6")</v>
          </cell>
          <cell r="D2089" t="str">
            <v>M</v>
          </cell>
          <cell r="E2089">
            <v>174.47</v>
          </cell>
          <cell r="F2089">
            <v>226.81</v>
          </cell>
        </row>
        <row r="2090">
          <cell r="C2090" t="str">
            <v>TUBOS E CONEXÕES DE PVC</v>
          </cell>
          <cell r="F2090">
            <v>0</v>
          </cell>
        </row>
        <row r="2091">
          <cell r="B2091" t="str">
            <v>C0014</v>
          </cell>
          <cell r="C2091" t="str">
            <v>ADAPTADOR DE JUNTA ELAST.P/SIFÃO METAL PVC P/ESGOTO D=40mm</v>
          </cell>
          <cell r="D2091" t="str">
            <v>UN</v>
          </cell>
          <cell r="E2091">
            <v>4.25</v>
          </cell>
          <cell r="F2091">
            <v>5.53</v>
          </cell>
        </row>
        <row r="2092">
          <cell r="B2092" t="str">
            <v>C0015</v>
          </cell>
          <cell r="C2092" t="str">
            <v>ADAPTADOR P/ SIFÃO PVC 40mm (1 1/4")</v>
          </cell>
          <cell r="D2092" t="str">
            <v>UN</v>
          </cell>
          <cell r="E2092">
            <v>3.52</v>
          </cell>
          <cell r="F2092">
            <v>4.58</v>
          </cell>
        </row>
        <row r="2093">
          <cell r="B2093" t="str">
            <v>C3653</v>
          </cell>
          <cell r="C2093" t="str">
            <v>ADAPTADOR PVC P/ REGISTRO 25mm (3/4")</v>
          </cell>
          <cell r="D2093" t="str">
            <v>UN</v>
          </cell>
          <cell r="E2093">
            <v>1.69</v>
          </cell>
          <cell r="F2093">
            <v>2.2</v>
          </cell>
        </row>
        <row r="2094">
          <cell r="B2094" t="str">
            <v>C3654</v>
          </cell>
          <cell r="C2094" t="str">
            <v>ADAPTADOR PVC P/ REGISTRO 32mm (1")</v>
          </cell>
          <cell r="D2094" t="str">
            <v>UN</v>
          </cell>
          <cell r="E2094">
            <v>2.16</v>
          </cell>
          <cell r="F2094">
            <v>2.81</v>
          </cell>
        </row>
        <row r="2095">
          <cell r="B2095" t="str">
            <v>C3655</v>
          </cell>
          <cell r="C2095" t="str">
            <v>ADAPTADOR PVC P/ REGISTRO 40mm (1 1/4")</v>
          </cell>
          <cell r="D2095" t="str">
            <v>UN</v>
          </cell>
          <cell r="E2095">
            <v>4.01</v>
          </cell>
          <cell r="F2095">
            <v>5.21</v>
          </cell>
        </row>
        <row r="2096">
          <cell r="B2096" t="str">
            <v>C3656</v>
          </cell>
          <cell r="C2096" t="str">
            <v>ADAPTADOR PVC P/ REGISTRO 50mm (1 1/2")</v>
          </cell>
          <cell r="D2096" t="str">
            <v>UN</v>
          </cell>
          <cell r="E2096">
            <v>4.28</v>
          </cell>
          <cell r="F2096">
            <v>5.56</v>
          </cell>
        </row>
        <row r="2097">
          <cell r="B2097" t="str">
            <v>C3657</v>
          </cell>
          <cell r="C2097" t="str">
            <v>ADAPTADOR PVC P/ REGISTRO 60mm (2")</v>
          </cell>
          <cell r="D2097" t="str">
            <v>UN</v>
          </cell>
          <cell r="E2097">
            <v>8.06</v>
          </cell>
          <cell r="F2097">
            <v>10.48</v>
          </cell>
        </row>
        <row r="2098">
          <cell r="B2098" t="str">
            <v>C0016</v>
          </cell>
          <cell r="C2098" t="str">
            <v>ADAPTADOR PVC P/ REGISTRO 75mm (2 1/2'')</v>
          </cell>
          <cell r="D2098" t="str">
            <v>UN</v>
          </cell>
          <cell r="E2098">
            <v>14.03</v>
          </cell>
          <cell r="F2098">
            <v>18.24</v>
          </cell>
        </row>
        <row r="2099">
          <cell r="B2099" t="str">
            <v>C0017</v>
          </cell>
          <cell r="C2099" t="str">
            <v>ADAPTADOR PVC P/ REGISTRO 85mm (3'')</v>
          </cell>
          <cell r="D2099" t="str">
            <v>UN</v>
          </cell>
          <cell r="E2099">
            <v>20.54</v>
          </cell>
          <cell r="F2099">
            <v>26.7</v>
          </cell>
        </row>
        <row r="2100">
          <cell r="B2100" t="str">
            <v>C0019</v>
          </cell>
          <cell r="C2100" t="str">
            <v>ADAPTADOR PVC SOLD. FLANGES LIVRES P/CX. D'ÁGUA 20mm (1/2')</v>
          </cell>
          <cell r="D2100" t="str">
            <v>UN</v>
          </cell>
          <cell r="E2100">
            <v>8.41</v>
          </cell>
          <cell r="F2100">
            <v>10.93</v>
          </cell>
        </row>
        <row r="2101">
          <cell r="B2101" t="str">
            <v>C0020</v>
          </cell>
          <cell r="C2101" t="str">
            <v>ADAPTADOR PVC SOLD. FLANGES LIVRES P/CX. D'ÁGUA 25mm (3/4")</v>
          </cell>
          <cell r="D2101" t="str">
            <v>UN</v>
          </cell>
          <cell r="E2101">
            <v>9.63</v>
          </cell>
          <cell r="F2101">
            <v>12.52</v>
          </cell>
        </row>
        <row r="2102">
          <cell r="B2102" t="str">
            <v>C0021</v>
          </cell>
          <cell r="C2102" t="str">
            <v>ADAPTADOR PVC SOLD. FLANGES LIVRES P/CX. D'ÁGUA 32mm (1")</v>
          </cell>
          <cell r="D2102" t="str">
            <v>UN</v>
          </cell>
          <cell r="E2102">
            <v>11.38</v>
          </cell>
          <cell r="F2102">
            <v>14.79</v>
          </cell>
        </row>
        <row r="2103">
          <cell r="B2103" t="str">
            <v>C0022</v>
          </cell>
          <cell r="C2103" t="str">
            <v>ADAPTADOR PVC SOLD. FLANGES LIVRES P/CX. D'ÁGUA 40mm (1 1/4")</v>
          </cell>
          <cell r="D2103" t="str">
            <v>UN</v>
          </cell>
          <cell r="E2103">
            <v>16.79</v>
          </cell>
          <cell r="F2103">
            <v>21.83</v>
          </cell>
        </row>
        <row r="2104">
          <cell r="B2104" t="str">
            <v>C0023</v>
          </cell>
          <cell r="C2104" t="str">
            <v>ADAPTADOR PVC SOLD. FLANGES LIVRES P/CX. D'ÁGUA 50mm (1 1/2")</v>
          </cell>
          <cell r="D2104" t="str">
            <v>UN</v>
          </cell>
          <cell r="E2104">
            <v>19.38</v>
          </cell>
          <cell r="F2104">
            <v>25.19</v>
          </cell>
        </row>
        <row r="2105">
          <cell r="B2105" t="str">
            <v>C0024</v>
          </cell>
          <cell r="C2105" t="str">
            <v>ADAPTADOR PVC SOLD. FLANGES LIVRES P/CX. D'ÁGUA 60mm (2")</v>
          </cell>
          <cell r="D2105" t="str">
            <v>UN</v>
          </cell>
          <cell r="E2105">
            <v>27.72</v>
          </cell>
          <cell r="F2105">
            <v>36.04</v>
          </cell>
        </row>
        <row r="2106">
          <cell r="B2106" t="str">
            <v>C0025</v>
          </cell>
          <cell r="C2106" t="str">
            <v>ADAPTADOR PVC SOLD. FLANGES LIVRES P/CX. D'ÁGUA 75mm (2 1/2")</v>
          </cell>
          <cell r="D2106" t="str">
            <v>UN</v>
          </cell>
          <cell r="E2106">
            <v>99.63</v>
          </cell>
          <cell r="F2106">
            <v>129.52</v>
          </cell>
        </row>
        <row r="2107">
          <cell r="B2107" t="str">
            <v>C0026</v>
          </cell>
          <cell r="C2107" t="str">
            <v>ADAPTADOR PVC SOLD. FLANGES LIVRES P/CX. D'ÁGUA 85mm (3")</v>
          </cell>
          <cell r="D2107" t="str">
            <v>UN</v>
          </cell>
          <cell r="E2107">
            <v>133.12</v>
          </cell>
          <cell r="F2107">
            <v>173.06</v>
          </cell>
        </row>
        <row r="2108">
          <cell r="B2108" t="str">
            <v>C0018</v>
          </cell>
          <cell r="C2108" t="str">
            <v>ADAPTADOR PVC SOLD. FLANGES LIVRES P/CX. D'ÁGUA 110mm (4")</v>
          </cell>
          <cell r="D2108" t="str">
            <v>UN</v>
          </cell>
          <cell r="E2108">
            <v>190.07</v>
          </cell>
          <cell r="F2108">
            <v>247.09</v>
          </cell>
        </row>
        <row r="2109">
          <cell r="B2109" t="str">
            <v>C4330</v>
          </cell>
          <cell r="C2109" t="str">
            <v>AQUISIÇÃO E ASSENTAMENTO DE TUBO PVC RÍGIDO PBA DEFoFo, INCLUSIVE CONEXÕES - DN 100</v>
          </cell>
          <cell r="D2109" t="str">
            <v>M</v>
          </cell>
          <cell r="E2109">
            <v>36.78</v>
          </cell>
          <cell r="F2109">
            <v>47.81</v>
          </cell>
        </row>
        <row r="2110">
          <cell r="B2110" t="str">
            <v>C4329</v>
          </cell>
          <cell r="C2110" t="str">
            <v>AQUISIÇÃO E ASSENTAMENTO DE TUBO PVC RÍGIDO PBA DEFoFo, INCLUSIVE CONEXÕES - DN 150</v>
          </cell>
          <cell r="D2110" t="str">
            <v>M</v>
          </cell>
          <cell r="E2110">
            <v>56.86</v>
          </cell>
          <cell r="F2110">
            <v>73.92</v>
          </cell>
        </row>
        <row r="2111">
          <cell r="B2111" t="str">
            <v>C0289</v>
          </cell>
          <cell r="C2111" t="str">
            <v>ASSENTAMENTO DE TUBOS E CONEXÕES EM PVC, JE DN 40mm</v>
          </cell>
          <cell r="D2111" t="str">
            <v>M</v>
          </cell>
          <cell r="E2111">
            <v>0.61</v>
          </cell>
          <cell r="F2111">
            <v>0.79</v>
          </cell>
        </row>
        <row r="2112">
          <cell r="B2112" t="str">
            <v>C0291</v>
          </cell>
          <cell r="C2112" t="str">
            <v>ASSENTAMENTO DE TUBOS E CONEXÕES EM PVC, JE DN 50mm</v>
          </cell>
          <cell r="D2112" t="str">
            <v>M</v>
          </cell>
          <cell r="E2112">
            <v>0.68</v>
          </cell>
          <cell r="F2112">
            <v>0.88</v>
          </cell>
        </row>
        <row r="2113">
          <cell r="B2113" t="str">
            <v>C0292</v>
          </cell>
          <cell r="C2113" t="str">
            <v>ASSENTAMENTO DE TUBOS E CONEXÕES EM PVC, JE DN 75mm</v>
          </cell>
          <cell r="D2113" t="str">
            <v>M</v>
          </cell>
          <cell r="E2113">
            <v>0.86</v>
          </cell>
          <cell r="F2113">
            <v>1.12</v>
          </cell>
        </row>
        <row r="2114">
          <cell r="B2114" t="str">
            <v>C0281</v>
          </cell>
          <cell r="C2114" t="str">
            <v>ASSENTAMENTO DE TUBOS E CONEXÕES EM PVC, JE DN 100mm</v>
          </cell>
          <cell r="D2114" t="str">
            <v>M</v>
          </cell>
          <cell r="E2114">
            <v>1.12</v>
          </cell>
          <cell r="F2114">
            <v>1.46</v>
          </cell>
        </row>
        <row r="2115">
          <cell r="B2115" t="str">
            <v>C0282</v>
          </cell>
          <cell r="C2115" t="str">
            <v>ASSENTAMENTO DE TUBOS E CONEXÕES EM PVC, JE DN 125mm</v>
          </cell>
          <cell r="D2115" t="str">
            <v>M</v>
          </cell>
          <cell r="E2115">
            <v>1.44</v>
          </cell>
          <cell r="F2115">
            <v>1.87</v>
          </cell>
        </row>
        <row r="2116">
          <cell r="B2116" t="str">
            <v>C0283</v>
          </cell>
          <cell r="C2116" t="str">
            <v>ASSENTAMENTO DE TUBOS E CONEXÕES EM PVC, JE DN 150mm</v>
          </cell>
          <cell r="D2116" t="str">
            <v>M</v>
          </cell>
          <cell r="E2116">
            <v>1.62</v>
          </cell>
          <cell r="F2116">
            <v>2.11</v>
          </cell>
        </row>
        <row r="2117">
          <cell r="B2117" t="str">
            <v>C0284</v>
          </cell>
          <cell r="C2117" t="str">
            <v>ASSENTAMENTO DE TUBOS E CONEXÕES EM PVC, JE DN 200mm</v>
          </cell>
          <cell r="D2117" t="str">
            <v>M</v>
          </cell>
          <cell r="E2117">
            <v>2.13</v>
          </cell>
          <cell r="F2117">
            <v>2.77</v>
          </cell>
        </row>
        <row r="2118">
          <cell r="B2118" t="str">
            <v>C0285</v>
          </cell>
          <cell r="C2118" t="str">
            <v>ASSENTAMENTO DE TUBOS E CONEXÕES EM PVC, JE DN 250mm</v>
          </cell>
          <cell r="D2118" t="str">
            <v>M</v>
          </cell>
          <cell r="E2118">
            <v>2.74</v>
          </cell>
          <cell r="F2118">
            <v>3.56</v>
          </cell>
        </row>
        <row r="2119">
          <cell r="B2119" t="str">
            <v>C0286</v>
          </cell>
          <cell r="C2119" t="str">
            <v>ASSENTAMENTO DE TUBOS E CONEXÕES EM PVC, JE DN 300mm</v>
          </cell>
          <cell r="D2119" t="str">
            <v>M</v>
          </cell>
          <cell r="E2119">
            <v>3.36</v>
          </cell>
          <cell r="F2119">
            <v>4.37</v>
          </cell>
        </row>
        <row r="2120">
          <cell r="B2120" t="str">
            <v>C0287</v>
          </cell>
          <cell r="C2120" t="str">
            <v>ASSENTAMENTO DE TUBOS E CONEXÕES EM PVC, JE DN 350mm</v>
          </cell>
          <cell r="D2120" t="str">
            <v>M</v>
          </cell>
          <cell r="E2120">
            <v>3.75</v>
          </cell>
          <cell r="F2120">
            <v>4.88</v>
          </cell>
        </row>
        <row r="2121">
          <cell r="B2121" t="str">
            <v>C0288</v>
          </cell>
          <cell r="C2121" t="str">
            <v>ASSENTAMENTO DE TUBOS E CONEXÕES EM PVC, JE DN 400mm</v>
          </cell>
          <cell r="D2121" t="str">
            <v>M</v>
          </cell>
          <cell r="E2121">
            <v>4.24</v>
          </cell>
          <cell r="F2121">
            <v>5.51</v>
          </cell>
        </row>
        <row r="2122">
          <cell r="B2122" t="str">
            <v>C0290</v>
          </cell>
          <cell r="C2122" t="str">
            <v>ASSENTAMENTO DE TUBOS E CONEXÕES EM PVC, JE DN 450mm</v>
          </cell>
          <cell r="D2122" t="str">
            <v>M</v>
          </cell>
          <cell r="E2122">
            <v>4.89</v>
          </cell>
          <cell r="F2122">
            <v>6.36</v>
          </cell>
        </row>
        <row r="2123">
          <cell r="B2123" t="str">
            <v>C0233</v>
          </cell>
          <cell r="C2123" t="str">
            <v>ASSENTAMENTO DE TUBOS E CONEXÕES EM PVC, JE DN 500mm</v>
          </cell>
          <cell r="D2123" t="str">
            <v>M</v>
          </cell>
          <cell r="E2123">
            <v>5.63</v>
          </cell>
          <cell r="F2123">
            <v>7.32</v>
          </cell>
        </row>
        <row r="2124">
          <cell r="B2124" t="str">
            <v>C0277</v>
          </cell>
          <cell r="C2124" t="str">
            <v>ASSENTAMENTO DE TUBOS E CONEXÕES EM PVC, J.SOLDADA DN 32mm</v>
          </cell>
          <cell r="D2124" t="str">
            <v>M</v>
          </cell>
          <cell r="E2124">
            <v>0.36</v>
          </cell>
          <cell r="F2124">
            <v>0.47</v>
          </cell>
        </row>
        <row r="2125">
          <cell r="B2125" t="str">
            <v>C0278</v>
          </cell>
          <cell r="C2125" t="str">
            <v>ASSENTAMENTO DE TUBOS E CONEXÕES EM PVC, J.SOLDADA DN 40mm</v>
          </cell>
          <cell r="D2125" t="str">
            <v>M</v>
          </cell>
          <cell r="E2125">
            <v>0.47</v>
          </cell>
          <cell r="F2125">
            <v>0.61</v>
          </cell>
        </row>
        <row r="2126">
          <cell r="B2126" t="str">
            <v>C0279</v>
          </cell>
          <cell r="C2126" t="str">
            <v>ASSENTAMENTO DE TUBOS E CONEXÕES EM PVC, J.SOLDADA DN 50mm</v>
          </cell>
          <cell r="D2126" t="str">
            <v>M</v>
          </cell>
          <cell r="E2126">
            <v>0.47</v>
          </cell>
          <cell r="F2126">
            <v>0.61</v>
          </cell>
        </row>
        <row r="2127">
          <cell r="B2127" t="str">
            <v>C0280</v>
          </cell>
          <cell r="C2127" t="str">
            <v>ASSENTAMENTO DE TUBOS E CONEXÕES EM PVC, J.SOLDADA DN 75mm</v>
          </cell>
          <cell r="D2127" t="str">
            <v>M</v>
          </cell>
          <cell r="E2127">
            <v>0.48</v>
          </cell>
          <cell r="F2127">
            <v>0.62</v>
          </cell>
        </row>
        <row r="2128">
          <cell r="B2128" t="str">
            <v>C0275</v>
          </cell>
          <cell r="C2128" t="str">
            <v>ASSENTAMENTO DE TUBOS E CONEXÕES EM PVC, J.SOLDADA DN 100mm</v>
          </cell>
          <cell r="D2128" t="str">
            <v>M</v>
          </cell>
          <cell r="E2128">
            <v>0.48</v>
          </cell>
          <cell r="F2128">
            <v>0.62</v>
          </cell>
        </row>
        <row r="2129">
          <cell r="B2129" t="str">
            <v>C0276</v>
          </cell>
          <cell r="C2129" t="str">
            <v>ASSENTAMENTO DE TUBOS E CONEXÕES EM PVC, J.SOLDADA DN 150mm</v>
          </cell>
          <cell r="D2129" t="str">
            <v>M</v>
          </cell>
          <cell r="E2129">
            <v>0.72</v>
          </cell>
          <cell r="F2129">
            <v>0.94</v>
          </cell>
        </row>
        <row r="2130">
          <cell r="B2130" t="str">
            <v>C0488</v>
          </cell>
          <cell r="C2130" t="str">
            <v>BUCHA REDUÇÃO LONGA PVC P/ESGOTO 50X40mm</v>
          </cell>
          <cell r="D2130" t="str">
            <v>UN</v>
          </cell>
          <cell r="E2130">
            <v>3.61</v>
          </cell>
          <cell r="F2130">
            <v>4.69</v>
          </cell>
        </row>
        <row r="2131">
          <cell r="B2131" t="str">
            <v>C0507</v>
          </cell>
          <cell r="C2131" t="str">
            <v>BUCHA REDUÇÃO PVC ROSC. D=3/4"X1/2" (25X20mm)</v>
          </cell>
          <cell r="D2131" t="str">
            <v>UN</v>
          </cell>
          <cell r="E2131">
            <v>1.7</v>
          </cell>
          <cell r="F2131">
            <v>2.21</v>
          </cell>
        </row>
        <row r="2132">
          <cell r="B2132" t="str">
            <v>C0496</v>
          </cell>
          <cell r="C2132" t="str">
            <v>BUCHA REDUÇÃO PVC ROSC. D=1"X1/2"(32X20mm)</v>
          </cell>
          <cell r="D2132" t="str">
            <v>UN</v>
          </cell>
          <cell r="E2132">
            <v>2.48</v>
          </cell>
          <cell r="F2132">
            <v>3.22</v>
          </cell>
        </row>
        <row r="2133">
          <cell r="B2133" t="str">
            <v>C0497</v>
          </cell>
          <cell r="C2133" t="str">
            <v>BUCHA REDUÇÃO PVC ROSC. D=1"X3/4" (32X25mm)</v>
          </cell>
          <cell r="D2133" t="str">
            <v>UN</v>
          </cell>
          <cell r="E2133">
            <v>2.25</v>
          </cell>
          <cell r="F2133">
            <v>2.93</v>
          </cell>
        </row>
        <row r="2134">
          <cell r="B2134" t="str">
            <v>C0494</v>
          </cell>
          <cell r="C2134" t="str">
            <v>BUCHA REDUÇÃO PVC ROSC. D=1 1/4"X1/2" (40X20mm)</v>
          </cell>
          <cell r="D2134" t="str">
            <v>UN</v>
          </cell>
          <cell r="E2134">
            <v>3.87</v>
          </cell>
          <cell r="F2134">
            <v>5.03</v>
          </cell>
        </row>
        <row r="2135">
          <cell r="B2135" t="str">
            <v>C0495</v>
          </cell>
          <cell r="C2135" t="str">
            <v>BUCHA REDUÇÃO PVC ROSC. D=1 1/4"X3/4" (40X25mm)</v>
          </cell>
          <cell r="D2135" t="str">
            <v>UN</v>
          </cell>
          <cell r="E2135">
            <v>3.79</v>
          </cell>
          <cell r="F2135">
            <v>4.93</v>
          </cell>
        </row>
        <row r="2136">
          <cell r="B2136" t="str">
            <v>C0493</v>
          </cell>
          <cell r="C2136" t="str">
            <v>BUCHA REDUÇÃO PVC ROSC. D=1 1/4"X1" (40X32mm)</v>
          </cell>
          <cell r="D2136" t="str">
            <v>UN</v>
          </cell>
          <cell r="E2136">
            <v>3.62</v>
          </cell>
          <cell r="F2136">
            <v>4.71</v>
          </cell>
        </row>
        <row r="2137">
          <cell r="B2137" t="str">
            <v>C0491</v>
          </cell>
          <cell r="C2137" t="str">
            <v>BUCHA REDUÇÃO PVC ROSC. D=1 1/2"X1/2" (50X20mm)</v>
          </cell>
          <cell r="D2137" t="str">
            <v>UN</v>
          </cell>
          <cell r="E2137">
            <v>4.77</v>
          </cell>
          <cell r="F2137">
            <v>6.2</v>
          </cell>
        </row>
        <row r="2138">
          <cell r="B2138" t="str">
            <v>C0492</v>
          </cell>
          <cell r="C2138" t="str">
            <v>BUCHA REDUÇÃO PVC ROSC. D=1 1/2"X3/4" (50X25mm)</v>
          </cell>
          <cell r="D2138" t="str">
            <v>UN</v>
          </cell>
          <cell r="E2138">
            <v>4.65</v>
          </cell>
          <cell r="F2138">
            <v>6.05</v>
          </cell>
        </row>
        <row r="2139">
          <cell r="B2139" t="str">
            <v>C0490</v>
          </cell>
          <cell r="C2139" t="str">
            <v>BUCHA REDUÇÃO PVC ROSC. D=1 1/2"X1" (50X32mm)</v>
          </cell>
          <cell r="D2139" t="str">
            <v>UN</v>
          </cell>
          <cell r="E2139">
            <v>4.55</v>
          </cell>
          <cell r="F2139">
            <v>5.92</v>
          </cell>
        </row>
        <row r="2140">
          <cell r="B2140" t="str">
            <v>C0489</v>
          </cell>
          <cell r="C2140" t="str">
            <v>BUCHA REDUÇÃO PVC ROSC. D=1 1/2"X1 1/4" (50X40mm)</v>
          </cell>
          <cell r="D2140" t="str">
            <v>UN</v>
          </cell>
          <cell r="E2140">
            <v>3.81</v>
          </cell>
          <cell r="F2140">
            <v>4.95</v>
          </cell>
        </row>
        <row r="2141">
          <cell r="B2141" t="str">
            <v>C0503</v>
          </cell>
          <cell r="C2141" t="str">
            <v>BUCHA REDUÇÃO PVC ROSC. D=2"X1" (60X32mm)</v>
          </cell>
          <cell r="D2141" t="str">
            <v>UN</v>
          </cell>
          <cell r="E2141">
            <v>8.01</v>
          </cell>
          <cell r="F2141">
            <v>10.41</v>
          </cell>
        </row>
        <row r="2142">
          <cell r="B2142" t="str">
            <v>C0502</v>
          </cell>
          <cell r="C2142" t="str">
            <v>BUCHA REDUÇÃO PVC ROSC. D=2"X1 1/4" (60X40mm)</v>
          </cell>
          <cell r="D2142" t="str">
            <v>UN</v>
          </cell>
          <cell r="E2142">
            <v>7.67</v>
          </cell>
          <cell r="F2142">
            <v>9.97</v>
          </cell>
        </row>
        <row r="2143">
          <cell r="B2143" t="str">
            <v>C0501</v>
          </cell>
          <cell r="C2143" t="str">
            <v>BUCHA REDUÇÃO PVC ROSC. D=2"X1 1/2" (60X50mm)</v>
          </cell>
          <cell r="D2143" t="str">
            <v>UN</v>
          </cell>
          <cell r="E2143">
            <v>6.6</v>
          </cell>
          <cell r="F2143">
            <v>8.58</v>
          </cell>
        </row>
        <row r="2144">
          <cell r="B2144" t="str">
            <v>C0499</v>
          </cell>
          <cell r="C2144" t="str">
            <v>BUCHA REDUÇÃO PVC ROSC. D=2 1/2"X1 1/4" (75X40mm)</v>
          </cell>
          <cell r="D2144" t="str">
            <v>UN</v>
          </cell>
          <cell r="E2144">
            <v>16.85</v>
          </cell>
          <cell r="F2144">
            <v>21.91</v>
          </cell>
        </row>
        <row r="2145">
          <cell r="B2145" t="str">
            <v>C0498</v>
          </cell>
          <cell r="C2145" t="str">
            <v>BUCHA REDUÇÃO PVC ROSC. D=2 1/2"X1 1/2" (75X50mm)</v>
          </cell>
          <cell r="D2145" t="str">
            <v>UN</v>
          </cell>
          <cell r="E2145">
            <v>16.96</v>
          </cell>
          <cell r="F2145">
            <v>22.05</v>
          </cell>
        </row>
        <row r="2146">
          <cell r="B2146" t="str">
            <v>C0500</v>
          </cell>
          <cell r="C2146" t="str">
            <v>BUCHA REDUÇÃO PVC ROSC. D=2 1/2"X2" (75X60mm)</v>
          </cell>
          <cell r="D2146" t="str">
            <v>UN</v>
          </cell>
          <cell r="E2146">
            <v>17</v>
          </cell>
          <cell r="F2146">
            <v>22.1</v>
          </cell>
        </row>
        <row r="2147">
          <cell r="B2147" t="str">
            <v>C0504</v>
          </cell>
          <cell r="C2147" t="str">
            <v>BUCHA REDUÇÃO PVC ROSC. D=3"X1 1/2" (85X50mm)</v>
          </cell>
          <cell r="D2147" t="str">
            <v>UN</v>
          </cell>
          <cell r="E2147">
            <v>17.56</v>
          </cell>
          <cell r="F2147">
            <v>22.83</v>
          </cell>
        </row>
        <row r="2148">
          <cell r="B2148" t="str">
            <v>C0506</v>
          </cell>
          <cell r="C2148" t="str">
            <v>BUCHA REDUÇÃO PVC ROSC. D=3"X2" (85X60mm)</v>
          </cell>
          <cell r="D2148" t="str">
            <v>UN</v>
          </cell>
          <cell r="E2148">
            <v>10.13</v>
          </cell>
          <cell r="F2148">
            <v>13.17</v>
          </cell>
        </row>
        <row r="2149">
          <cell r="B2149" t="str">
            <v>C0505</v>
          </cell>
          <cell r="C2149" t="str">
            <v>BUCHA REDUÇÃO PVC ROSC. D=3"X2 1/2" (85X75mm)</v>
          </cell>
          <cell r="D2149" t="str">
            <v>UN</v>
          </cell>
          <cell r="E2149">
            <v>17.64</v>
          </cell>
          <cell r="F2149">
            <v>22.93</v>
          </cell>
        </row>
        <row r="2150">
          <cell r="B2150" t="str">
            <v>C0508</v>
          </cell>
          <cell r="C2150" t="str">
            <v>BUCHA REDUÇÃO PVC ROSC. D=4"X3" (110X85mm)</v>
          </cell>
          <cell r="D2150" t="str">
            <v>UN</v>
          </cell>
          <cell r="E2150">
            <v>49.89</v>
          </cell>
          <cell r="F2150">
            <v>64.86</v>
          </cell>
        </row>
        <row r="2151">
          <cell r="B2151" t="str">
            <v>C3586</v>
          </cell>
          <cell r="C2151" t="str">
            <v>CAIXA SIFONADA 150X150X50cm COM GRELHA - PADRÃO POPULAR</v>
          </cell>
          <cell r="D2151" t="str">
            <v>UN</v>
          </cell>
          <cell r="E2151">
            <v>21.23</v>
          </cell>
          <cell r="F2151">
            <v>27.6</v>
          </cell>
        </row>
        <row r="2152">
          <cell r="B2152" t="str">
            <v>C0680</v>
          </cell>
          <cell r="C2152" t="str">
            <v>CAP (TAMPÃO) OU PLUG (BUJÃO) PVC P/ESGOTO D=50mm-SOLD.</v>
          </cell>
          <cell r="D2152" t="str">
            <v>UN</v>
          </cell>
          <cell r="E2152">
            <v>2.34</v>
          </cell>
          <cell r="F2152">
            <v>3.04</v>
          </cell>
        </row>
        <row r="2153">
          <cell r="B2153" t="str">
            <v>C0676</v>
          </cell>
          <cell r="C2153" t="str">
            <v>CAP (TAMPÃO) OU PLUG (BUJÃO) PVC P/ESGOTO D=75mm - SOLD.</v>
          </cell>
          <cell r="D2153" t="str">
            <v>UN</v>
          </cell>
          <cell r="E2153">
            <v>4.46</v>
          </cell>
          <cell r="F2153">
            <v>5.8</v>
          </cell>
        </row>
        <row r="2154">
          <cell r="B2154" t="str">
            <v>C0678</v>
          </cell>
          <cell r="C2154" t="str">
            <v>CAP (TAMPÃO) OU PLUG (BUJÃO) PVC P/ESGOTO D=100mm SOLD.</v>
          </cell>
          <cell r="D2154" t="str">
            <v>UN</v>
          </cell>
          <cell r="E2154">
            <v>5.81</v>
          </cell>
          <cell r="F2154">
            <v>7.55</v>
          </cell>
        </row>
        <row r="2155">
          <cell r="B2155" t="str">
            <v>C0679</v>
          </cell>
          <cell r="C2155" t="str">
            <v>CAP (TAMPÃO) OU PLUG (BUJÃO) PVC P/ESGOTO D=50mm C/ANÉIS</v>
          </cell>
          <cell r="D2155" t="str">
            <v>UN</v>
          </cell>
          <cell r="E2155">
            <v>2.92</v>
          </cell>
          <cell r="F2155">
            <v>3.8</v>
          </cell>
        </row>
        <row r="2156">
          <cell r="B2156" t="str">
            <v>C0681</v>
          </cell>
          <cell r="C2156" t="str">
            <v>CAP (TAMPÃO) OU PLUG (BUJÃO) PVC P/ESGOTO D=75mm C/ANÉIS</v>
          </cell>
          <cell r="D2156" t="str">
            <v>UN</v>
          </cell>
          <cell r="E2156">
            <v>4.7</v>
          </cell>
          <cell r="F2156">
            <v>6.11</v>
          </cell>
        </row>
        <row r="2157">
          <cell r="B2157" t="str">
            <v>C0677</v>
          </cell>
          <cell r="C2157" t="str">
            <v>CAP (TAMPÃO) OU PLUG (BUJÃO) PVC P/ESGOTO D=100mm C/ANÉIS</v>
          </cell>
          <cell r="D2157" t="str">
            <v>UN</v>
          </cell>
          <cell r="E2157">
            <v>6.08</v>
          </cell>
          <cell r="F2157">
            <v>7.9</v>
          </cell>
        </row>
        <row r="2158">
          <cell r="B2158" t="str">
            <v>C0685</v>
          </cell>
          <cell r="C2158" t="str">
            <v>CAP PVC BRANCO ROSC. D=1/2" (20mm)</v>
          </cell>
          <cell r="D2158" t="str">
            <v>UN</v>
          </cell>
          <cell r="E2158">
            <v>1.76</v>
          </cell>
          <cell r="F2158">
            <v>2.29</v>
          </cell>
        </row>
        <row r="2159">
          <cell r="B2159" t="str">
            <v>C0688</v>
          </cell>
          <cell r="C2159" t="str">
            <v>CAP PVC BRANCO ROSC. D=3/4" (25mm)</v>
          </cell>
          <cell r="D2159" t="str">
            <v>UN</v>
          </cell>
          <cell r="E2159">
            <v>2.06</v>
          </cell>
          <cell r="F2159">
            <v>2.68</v>
          </cell>
        </row>
        <row r="2160">
          <cell r="B2160" t="str">
            <v>C0684</v>
          </cell>
          <cell r="C2160" t="str">
            <v>CAP PVC BRANCO ROSC. D=1" (32mm)</v>
          </cell>
          <cell r="D2160" t="str">
            <v>UN</v>
          </cell>
          <cell r="E2160">
            <v>2.72</v>
          </cell>
          <cell r="F2160">
            <v>3.54</v>
          </cell>
        </row>
        <row r="2161">
          <cell r="B2161" t="str">
            <v>C0683</v>
          </cell>
          <cell r="C2161" t="str">
            <v>CAP PVC BRANCO ROSC. D=1 1/4" (40mm)</v>
          </cell>
          <cell r="D2161" t="str">
            <v>UN</v>
          </cell>
          <cell r="E2161">
            <v>5.59</v>
          </cell>
          <cell r="F2161">
            <v>7.27</v>
          </cell>
        </row>
        <row r="2162">
          <cell r="B2162" t="str">
            <v>C0682</v>
          </cell>
          <cell r="C2162" t="str">
            <v>CAP PVC BRANCO ROSC. D=1 1/2" (50mm)</v>
          </cell>
          <cell r="D2162" t="str">
            <v>UN</v>
          </cell>
          <cell r="E2162">
            <v>5.9</v>
          </cell>
          <cell r="F2162">
            <v>7.67</v>
          </cell>
        </row>
        <row r="2163">
          <cell r="B2163" t="str">
            <v>C0686</v>
          </cell>
          <cell r="C2163" t="str">
            <v>CAP PVC BRANCO ROSC. D=2 1/2" (75mm)</v>
          </cell>
          <cell r="D2163" t="str">
            <v>UN</v>
          </cell>
          <cell r="E2163">
            <v>12.17</v>
          </cell>
          <cell r="F2163">
            <v>15.82</v>
          </cell>
        </row>
        <row r="2164">
          <cell r="B2164" t="str">
            <v>C0687</v>
          </cell>
          <cell r="C2164" t="str">
            <v>CAP PVC BRANCO ROSC. D=3" (85mm)</v>
          </cell>
          <cell r="D2164" t="str">
            <v>UN</v>
          </cell>
          <cell r="E2164">
            <v>15.1</v>
          </cell>
          <cell r="F2164">
            <v>19.63</v>
          </cell>
        </row>
        <row r="2165">
          <cell r="B2165" t="str">
            <v>C0689</v>
          </cell>
          <cell r="C2165" t="str">
            <v>CAP PVC BRANCO ROSC. D=4"(110mm)</v>
          </cell>
          <cell r="D2165" t="str">
            <v>UN</v>
          </cell>
          <cell r="E2165">
            <v>27.21</v>
          </cell>
          <cell r="F2165">
            <v>35.37</v>
          </cell>
        </row>
        <row r="2166">
          <cell r="B2166" t="str">
            <v>C0690</v>
          </cell>
          <cell r="C2166" t="str">
            <v>CAP PVC SOLD. MARROM D= 20mm (1/2")</v>
          </cell>
          <cell r="D2166" t="str">
            <v>UN</v>
          </cell>
          <cell r="E2166">
            <v>1.26</v>
          </cell>
          <cell r="F2166">
            <v>1.64</v>
          </cell>
        </row>
        <row r="2167">
          <cell r="B2167" t="str">
            <v>C0691</v>
          </cell>
          <cell r="C2167" t="str">
            <v>CAP PVC SOLD. MARROM D= 25mm (3/4")</v>
          </cell>
          <cell r="D2167" t="str">
            <v>UN</v>
          </cell>
          <cell r="E2167">
            <v>1.34</v>
          </cell>
          <cell r="F2167">
            <v>1.74</v>
          </cell>
        </row>
        <row r="2168">
          <cell r="B2168" t="str">
            <v>C0692</v>
          </cell>
          <cell r="C2168" t="str">
            <v>CAP PVC SOLD. MARROM D= 32mm (1")</v>
          </cell>
          <cell r="D2168" t="str">
            <v>UN</v>
          </cell>
          <cell r="E2168">
            <v>1.66</v>
          </cell>
          <cell r="F2168">
            <v>2.16</v>
          </cell>
        </row>
        <row r="2169">
          <cell r="B2169" t="str">
            <v>C0693</v>
          </cell>
          <cell r="C2169" t="str">
            <v>CAP PVC SOLD. MARROM D= 40mm (1 1/4")</v>
          </cell>
          <cell r="D2169" t="str">
            <v>UN</v>
          </cell>
          <cell r="E2169">
            <v>2.94</v>
          </cell>
          <cell r="F2169">
            <v>3.82</v>
          </cell>
        </row>
        <row r="2170">
          <cell r="B2170" t="str">
            <v>C0694</v>
          </cell>
          <cell r="C2170" t="str">
            <v>CAP PVC SOLD. MARROM D= 50mm (1 1/2")</v>
          </cell>
          <cell r="D2170" t="str">
            <v>UN</v>
          </cell>
          <cell r="E2170">
            <v>4.67</v>
          </cell>
          <cell r="F2170">
            <v>6.07</v>
          </cell>
        </row>
        <row r="2171">
          <cell r="B2171" t="str">
            <v>C0695</v>
          </cell>
          <cell r="C2171" t="str">
            <v>CAP PVC SOLD. MARROM D= 60mm (2")</v>
          </cell>
          <cell r="D2171" t="str">
            <v>UN</v>
          </cell>
          <cell r="E2171">
            <v>6.41</v>
          </cell>
          <cell r="F2171">
            <v>8.33</v>
          </cell>
        </row>
        <row r="2172">
          <cell r="B2172" t="str">
            <v>C0696</v>
          </cell>
          <cell r="C2172" t="str">
            <v>CAP PVC SOLD. MARROM D= 75mm (2 1/2")</v>
          </cell>
          <cell r="D2172" t="str">
            <v>UN</v>
          </cell>
          <cell r="E2172">
            <v>10.98</v>
          </cell>
          <cell r="F2172">
            <v>14.27</v>
          </cell>
        </row>
        <row r="2173">
          <cell r="B2173" t="str">
            <v>C0697</v>
          </cell>
          <cell r="C2173" t="str">
            <v>CAP PVC SOLD. MARROM D= 85mm (3")</v>
          </cell>
          <cell r="D2173" t="str">
            <v>UN</v>
          </cell>
          <cell r="E2173">
            <v>22.31</v>
          </cell>
          <cell r="F2173">
            <v>29</v>
          </cell>
        </row>
        <row r="2174">
          <cell r="B2174" t="str">
            <v>C0698</v>
          </cell>
          <cell r="C2174" t="str">
            <v>CAP PVC SOLD. MARROM D=110mm (4")</v>
          </cell>
          <cell r="D2174" t="str">
            <v>UN</v>
          </cell>
          <cell r="E2174">
            <v>40.33</v>
          </cell>
          <cell r="F2174">
            <v>52.43</v>
          </cell>
        </row>
        <row r="2175">
          <cell r="B2175" t="str">
            <v>C0952</v>
          </cell>
          <cell r="C2175" t="str">
            <v>COTOVELO PVC SOLD. MARROM D=20mm (1/2")</v>
          </cell>
          <cell r="D2175" t="str">
            <v>UN</v>
          </cell>
          <cell r="E2175">
            <v>2.74</v>
          </cell>
          <cell r="F2175">
            <v>3.56</v>
          </cell>
        </row>
        <row r="2176">
          <cell r="B2176" t="str">
            <v>C0953</v>
          </cell>
          <cell r="C2176" t="str">
            <v>COTOVELO PVC SOLD. MARROM D=25mm (3/4")</v>
          </cell>
          <cell r="D2176" t="str">
            <v>UN</v>
          </cell>
          <cell r="E2176">
            <v>2.89</v>
          </cell>
          <cell r="F2176">
            <v>3.76</v>
          </cell>
        </row>
        <row r="2177">
          <cell r="B2177" t="str">
            <v>C0954</v>
          </cell>
          <cell r="C2177" t="str">
            <v>COTOVELO PVC SOLD. MARROM D=32mm (1")</v>
          </cell>
          <cell r="D2177" t="str">
            <v>UN</v>
          </cell>
          <cell r="E2177">
            <v>3.55</v>
          </cell>
          <cell r="F2177">
            <v>4.62</v>
          </cell>
        </row>
        <row r="2178">
          <cell r="B2178" t="str">
            <v>C0955</v>
          </cell>
          <cell r="C2178" t="str">
            <v>COTOVELO PVC SOLD. MARROM D=40mm (1 1/4")</v>
          </cell>
          <cell r="D2178" t="str">
            <v>UN</v>
          </cell>
          <cell r="E2178">
            <v>6.35</v>
          </cell>
          <cell r="F2178">
            <v>8.26</v>
          </cell>
        </row>
        <row r="2179">
          <cell r="B2179" t="str">
            <v>C0956</v>
          </cell>
          <cell r="C2179" t="str">
            <v>COTOVELO PVC SOLD. MARROM D=50mm (1 1/2")</v>
          </cell>
          <cell r="D2179" t="str">
            <v>UN</v>
          </cell>
          <cell r="E2179">
            <v>6.91</v>
          </cell>
          <cell r="F2179">
            <v>8.98</v>
          </cell>
        </row>
        <row r="2180">
          <cell r="B2180" t="str">
            <v>C0957</v>
          </cell>
          <cell r="C2180" t="str">
            <v>COTOVELO PVC SOLD. MARROM D=60mm (2")</v>
          </cell>
          <cell r="D2180" t="str">
            <v>UN</v>
          </cell>
          <cell r="E2180">
            <v>16.67</v>
          </cell>
          <cell r="F2180">
            <v>21.67</v>
          </cell>
        </row>
        <row r="2181">
          <cell r="B2181" t="str">
            <v>C0958</v>
          </cell>
          <cell r="C2181" t="str">
            <v>COTOVELO PVC SOLD. MARROM D=75mm (2 1/2")</v>
          </cell>
          <cell r="D2181" t="str">
            <v>UN</v>
          </cell>
          <cell r="E2181">
            <v>45.21</v>
          </cell>
          <cell r="F2181">
            <v>58.77</v>
          </cell>
        </row>
        <row r="2182">
          <cell r="B2182" t="str">
            <v>C0959</v>
          </cell>
          <cell r="C2182" t="str">
            <v>COTOVELO PVC SOLD. MARROM D=85mm (3")</v>
          </cell>
          <cell r="D2182" t="str">
            <v>UN</v>
          </cell>
          <cell r="E2182">
            <v>50.42</v>
          </cell>
          <cell r="F2182">
            <v>65.55</v>
          </cell>
        </row>
        <row r="2183">
          <cell r="B2183" t="str">
            <v>C0951</v>
          </cell>
          <cell r="C2183" t="str">
            <v>COTOVELO PVC SOLD. MARROM D=110mm (4")</v>
          </cell>
          <cell r="D2183" t="str">
            <v>UN</v>
          </cell>
          <cell r="E2183">
            <v>108.05</v>
          </cell>
          <cell r="F2183">
            <v>140.47</v>
          </cell>
        </row>
        <row r="2184">
          <cell r="B2184" t="str">
            <v>C0973</v>
          </cell>
          <cell r="C2184" t="str">
            <v>CRUZETA PVC BRANCO ROSC. D=1/2" (20mm)</v>
          </cell>
          <cell r="D2184" t="str">
            <v>UN</v>
          </cell>
          <cell r="E2184">
            <v>6.58</v>
          </cell>
          <cell r="F2184">
            <v>8.55</v>
          </cell>
        </row>
        <row r="2185">
          <cell r="B2185" t="str">
            <v>C0975</v>
          </cell>
          <cell r="C2185" t="str">
            <v>CRUZETA PVC BRANCO ROSC. D=3/4" (25mm)</v>
          </cell>
          <cell r="D2185" t="str">
            <v>UN</v>
          </cell>
          <cell r="E2185">
            <v>8.79</v>
          </cell>
          <cell r="F2185">
            <v>11.43</v>
          </cell>
        </row>
        <row r="2186">
          <cell r="B2186" t="str">
            <v>C0972</v>
          </cell>
          <cell r="C2186" t="str">
            <v>CRUZETA PVC BRANCO ROSC. D=1" (32mm)</v>
          </cell>
          <cell r="D2186" t="str">
            <v>UN</v>
          </cell>
          <cell r="E2186">
            <v>10.13</v>
          </cell>
          <cell r="F2186">
            <v>13.17</v>
          </cell>
        </row>
        <row r="2187">
          <cell r="B2187" t="str">
            <v>C0971</v>
          </cell>
          <cell r="C2187" t="str">
            <v>CRUZETA PVC BRANCO ROSC. D=1 1/4" (40mm)</v>
          </cell>
          <cell r="D2187" t="str">
            <v>UN</v>
          </cell>
          <cell r="E2187">
            <v>15.14</v>
          </cell>
          <cell r="F2187">
            <v>19.68</v>
          </cell>
        </row>
        <row r="2188">
          <cell r="B2188" t="str">
            <v>C0970</v>
          </cell>
          <cell r="C2188" t="str">
            <v>CRUZETA PVC BRANCO ROSC. D=1 1/2" (50mm)</v>
          </cell>
          <cell r="D2188" t="str">
            <v>UN</v>
          </cell>
          <cell r="E2188">
            <v>18.86</v>
          </cell>
          <cell r="F2188">
            <v>24.52</v>
          </cell>
        </row>
        <row r="2189">
          <cell r="B2189" t="str">
            <v>C0974</v>
          </cell>
          <cell r="C2189" t="str">
            <v>CRUZETA PVC BRANCO ROSC. D=2" (60mm)</v>
          </cell>
          <cell r="D2189" t="str">
            <v>UN</v>
          </cell>
          <cell r="E2189">
            <v>26.28</v>
          </cell>
          <cell r="F2189">
            <v>34.16</v>
          </cell>
        </row>
        <row r="2190">
          <cell r="B2190" t="str">
            <v>C0976</v>
          </cell>
          <cell r="C2190" t="str">
            <v>CRUZETA PVC SOLD. MARROM D= 20mm (1/2")</v>
          </cell>
          <cell r="D2190" t="str">
            <v>UN</v>
          </cell>
          <cell r="E2190">
            <v>5.95</v>
          </cell>
          <cell r="F2190">
            <v>7.74</v>
          </cell>
        </row>
        <row r="2191">
          <cell r="B2191" t="str">
            <v>C0977</v>
          </cell>
          <cell r="C2191" t="str">
            <v>CRUZETA PVC SOLD. MARROM D= 25mm (3/4")</v>
          </cell>
          <cell r="D2191" t="str">
            <v>UN</v>
          </cell>
          <cell r="E2191">
            <v>7.1</v>
          </cell>
          <cell r="F2191">
            <v>9.23</v>
          </cell>
        </row>
        <row r="2192">
          <cell r="B2192" t="str">
            <v>C0978</v>
          </cell>
          <cell r="C2192" t="str">
            <v>CRUZETA PVC SOLD. MARROM D= 32mm (1")</v>
          </cell>
          <cell r="D2192" t="str">
            <v>UN</v>
          </cell>
          <cell r="E2192">
            <v>7.58</v>
          </cell>
          <cell r="F2192">
            <v>9.85</v>
          </cell>
        </row>
        <row r="2193">
          <cell r="B2193" t="str">
            <v>C0980</v>
          </cell>
          <cell r="C2193" t="str">
            <v>CRUZETA PVC SOLD. MARROM D=40mm (1 1/4")</v>
          </cell>
          <cell r="D2193" t="str">
            <v>UN</v>
          </cell>
          <cell r="E2193">
            <v>10.53</v>
          </cell>
          <cell r="F2193">
            <v>13.69</v>
          </cell>
        </row>
        <row r="2194">
          <cell r="B2194" t="str">
            <v>C0981</v>
          </cell>
          <cell r="C2194" t="str">
            <v>CRUZETA PVC SOLD. MARROM D=50mm (1 1/2")</v>
          </cell>
          <cell r="D2194" t="str">
            <v>UN</v>
          </cell>
          <cell r="E2194">
            <v>15.64</v>
          </cell>
          <cell r="F2194">
            <v>20.33</v>
          </cell>
        </row>
        <row r="2195">
          <cell r="B2195" t="str">
            <v>C0982</v>
          </cell>
          <cell r="C2195" t="str">
            <v>CRUZETA PVC SOLD. MARROM D=60mm (2")</v>
          </cell>
          <cell r="D2195" t="str">
            <v>UN</v>
          </cell>
          <cell r="E2195">
            <v>17.04</v>
          </cell>
          <cell r="F2195">
            <v>22.15</v>
          </cell>
        </row>
        <row r="2196">
          <cell r="B2196" t="str">
            <v>C0983</v>
          </cell>
          <cell r="C2196" t="str">
            <v>CRUZETA PVC SOLD. MARROM D=75mm (2 1/2")</v>
          </cell>
          <cell r="D2196" t="str">
            <v>UN</v>
          </cell>
          <cell r="E2196">
            <v>25.18</v>
          </cell>
          <cell r="F2196">
            <v>32.73</v>
          </cell>
        </row>
        <row r="2197">
          <cell r="B2197" t="str">
            <v>C0984</v>
          </cell>
          <cell r="C2197" t="str">
            <v>CRUZETA PVC SOLD. MARROM D=85mm (3")</v>
          </cell>
          <cell r="D2197" t="str">
            <v>UN</v>
          </cell>
          <cell r="E2197">
            <v>34.34</v>
          </cell>
          <cell r="F2197">
            <v>44.64</v>
          </cell>
        </row>
        <row r="2198">
          <cell r="B2198" t="str">
            <v>C0979</v>
          </cell>
          <cell r="C2198" t="str">
            <v>CRUZETA PVC SOLD. MARROM D=110mm (4")</v>
          </cell>
          <cell r="D2198" t="str">
            <v>UN</v>
          </cell>
          <cell r="E2198">
            <v>65.9</v>
          </cell>
          <cell r="F2198">
            <v>85.67</v>
          </cell>
        </row>
        <row r="2199">
          <cell r="B2199" t="str">
            <v>C1525</v>
          </cell>
          <cell r="C2199" t="str">
            <v>JOELHO 90 PVC SOLD./ROSCA. D= 20mmX1/2"</v>
          </cell>
          <cell r="D2199" t="str">
            <v>UN</v>
          </cell>
          <cell r="E2199">
            <v>3.6</v>
          </cell>
          <cell r="F2199">
            <v>4.68</v>
          </cell>
        </row>
        <row r="2200">
          <cell r="B2200" t="str">
            <v>C1526</v>
          </cell>
          <cell r="C2200" t="str">
            <v>JOELHO 90 PVC SOLD./ROSCA. D= 25mmX3/4"</v>
          </cell>
          <cell r="D2200" t="str">
            <v>UN</v>
          </cell>
          <cell r="E2200">
            <v>4.31</v>
          </cell>
          <cell r="F2200">
            <v>5.6</v>
          </cell>
        </row>
        <row r="2201">
          <cell r="B2201" t="str">
            <v>C1527</v>
          </cell>
          <cell r="C2201" t="str">
            <v>JOELHO 90 PVC SOLD./ROSCA. D= 32mmX1"</v>
          </cell>
          <cell r="D2201" t="str">
            <v>UN</v>
          </cell>
          <cell r="E2201">
            <v>5.36</v>
          </cell>
          <cell r="F2201">
            <v>6.97</v>
          </cell>
        </row>
        <row r="2202">
          <cell r="B2202" t="str">
            <v>C1532</v>
          </cell>
          <cell r="C2202" t="str">
            <v>JOELHO C/VISITA. PVC P/ESG. D=75X50mm - JUNTA C/ANÉIS</v>
          </cell>
          <cell r="D2202" t="str">
            <v>UN</v>
          </cell>
          <cell r="E2202">
            <v>52.6</v>
          </cell>
          <cell r="F2202">
            <v>68.38</v>
          </cell>
        </row>
        <row r="2203">
          <cell r="B2203" t="str">
            <v>C1528</v>
          </cell>
          <cell r="C2203" t="str">
            <v>JOELHO C/VISITA PVC P/ESG. D=100X50mm - JUNTA C/ANÉIS</v>
          </cell>
          <cell r="D2203" t="str">
            <v>UN</v>
          </cell>
          <cell r="E2203">
            <v>67.98</v>
          </cell>
          <cell r="F2203">
            <v>88.37</v>
          </cell>
        </row>
        <row r="2204">
          <cell r="B2204" t="str">
            <v>C1530</v>
          </cell>
          <cell r="C2204" t="str">
            <v>JOELHO C/VISITA PVC P/ESG. D=100X75mm - JUNTA C/ANÉIS</v>
          </cell>
          <cell r="D2204" t="str">
            <v>UN</v>
          </cell>
          <cell r="E2204">
            <v>76.07</v>
          </cell>
          <cell r="F2204">
            <v>98.89</v>
          </cell>
        </row>
        <row r="2205">
          <cell r="B2205" t="str">
            <v>C1533</v>
          </cell>
          <cell r="C2205" t="str">
            <v>JOELHO C/VISITA. PVC P/ESG. D=75X50mm - JUNTA SOLD.</v>
          </cell>
          <cell r="D2205" t="str">
            <v>UN</v>
          </cell>
          <cell r="E2205">
            <v>14.57</v>
          </cell>
          <cell r="F2205">
            <v>18.94</v>
          </cell>
        </row>
        <row r="2206">
          <cell r="B2206" t="str">
            <v>C1529</v>
          </cell>
          <cell r="C2206" t="str">
            <v>JOELHO C/VISITA PVC P/ESG. D=100X50mm - JUNTA SOLD.</v>
          </cell>
          <cell r="D2206" t="str">
            <v>UN</v>
          </cell>
          <cell r="E2206">
            <v>18.07</v>
          </cell>
          <cell r="F2206">
            <v>23.49</v>
          </cell>
        </row>
        <row r="2207">
          <cell r="B2207" t="str">
            <v>C1531</v>
          </cell>
          <cell r="C2207" t="str">
            <v>JOELHO C/VISITA PVC P/ESG. D=100X75mm - JUNTA SOLD.</v>
          </cell>
          <cell r="D2207" t="str">
            <v>UN</v>
          </cell>
          <cell r="E2207">
            <v>22.45</v>
          </cell>
          <cell r="F2207">
            <v>29.19</v>
          </cell>
        </row>
        <row r="2208">
          <cell r="B2208" t="str">
            <v>C1543</v>
          </cell>
          <cell r="C2208" t="str">
            <v>JOELHO OU CURVA PVC ROSC. D=1/2"(20mm)</v>
          </cell>
          <cell r="D2208" t="str">
            <v>UN</v>
          </cell>
          <cell r="E2208">
            <v>3.8</v>
          </cell>
          <cell r="F2208">
            <v>4.94</v>
          </cell>
        </row>
        <row r="2209">
          <cell r="B2209" t="str">
            <v>C1547</v>
          </cell>
          <cell r="C2209" t="str">
            <v>JOELHO OU CURVA PVC ROSC. D=3/4" (25mm)</v>
          </cell>
          <cell r="D2209" t="str">
            <v>UN</v>
          </cell>
          <cell r="E2209">
            <v>4.21</v>
          </cell>
          <cell r="F2209">
            <v>5.47</v>
          </cell>
        </row>
        <row r="2210">
          <cell r="B2210" t="str">
            <v>C1542</v>
          </cell>
          <cell r="C2210" t="str">
            <v>JOELHO OU CURVA PVC ROSC. D=1" (32mm)</v>
          </cell>
          <cell r="D2210" t="str">
            <v>UN</v>
          </cell>
          <cell r="E2210">
            <v>5.07</v>
          </cell>
          <cell r="F2210">
            <v>6.59</v>
          </cell>
        </row>
        <row r="2211">
          <cell r="B2211" t="str">
            <v>C1541</v>
          </cell>
          <cell r="C2211" t="str">
            <v>JOELHO OU CURVA PVC ROSC. D=1 1/4" (40mm)</v>
          </cell>
          <cell r="D2211" t="str">
            <v>UN</v>
          </cell>
          <cell r="E2211">
            <v>10.2</v>
          </cell>
          <cell r="F2211">
            <v>13.26</v>
          </cell>
        </row>
        <row r="2212">
          <cell r="B2212" t="str">
            <v>C1540</v>
          </cell>
          <cell r="C2212" t="str">
            <v>JOELHO OU CURVA PVC ROSC. D=1 1/2" (50mm)</v>
          </cell>
          <cell r="D2212" t="str">
            <v>UN</v>
          </cell>
          <cell r="E2212">
            <v>10.77</v>
          </cell>
          <cell r="F2212">
            <v>14</v>
          </cell>
        </row>
        <row r="2213">
          <cell r="B2213" t="str">
            <v>C1545</v>
          </cell>
          <cell r="C2213" t="str">
            <v>JOELHO OU CURVA PVC ROSC. D=2" (60mm)</v>
          </cell>
          <cell r="D2213" t="str">
            <v>UN</v>
          </cell>
          <cell r="E2213">
            <v>16.67</v>
          </cell>
          <cell r="F2213">
            <v>21.67</v>
          </cell>
        </row>
        <row r="2214">
          <cell r="B2214" t="str">
            <v>C1544</v>
          </cell>
          <cell r="C2214" t="str">
            <v>JOELHO OU CURVA PVC ROSC. D=2 1/2" (75mm)</v>
          </cell>
          <cell r="D2214" t="str">
            <v>UN</v>
          </cell>
          <cell r="E2214">
            <v>27.35</v>
          </cell>
          <cell r="F2214">
            <v>35.56</v>
          </cell>
        </row>
        <row r="2215">
          <cell r="B2215" t="str">
            <v>C1546</v>
          </cell>
          <cell r="C2215" t="str">
            <v>JOELHO OU CURVA PVC ROSC. D=3" (85mm)</v>
          </cell>
          <cell r="D2215" t="str">
            <v>UN</v>
          </cell>
          <cell r="E2215">
            <v>34.48</v>
          </cell>
          <cell r="F2215">
            <v>44.82</v>
          </cell>
        </row>
        <row r="2216">
          <cell r="B2216" t="str">
            <v>C1548</v>
          </cell>
          <cell r="C2216" t="str">
            <v>JOELHO OU CURVA PVC ROSC. D=4" (110mm)</v>
          </cell>
          <cell r="D2216" t="str">
            <v>UN</v>
          </cell>
          <cell r="E2216">
            <v>73.81</v>
          </cell>
          <cell r="F2216">
            <v>95.95</v>
          </cell>
        </row>
        <row r="2217">
          <cell r="B2217" t="str">
            <v>C1551</v>
          </cell>
          <cell r="C2217" t="str">
            <v>JOELHO PVC BRANCO P/ESGOTO D=40mm (1 1/2")</v>
          </cell>
          <cell r="D2217" t="str">
            <v>UN</v>
          </cell>
          <cell r="E2217">
            <v>5.01</v>
          </cell>
          <cell r="F2217">
            <v>6.51</v>
          </cell>
        </row>
        <row r="2218">
          <cell r="B2218" t="str">
            <v>C1552</v>
          </cell>
          <cell r="C2218" t="str">
            <v>JOELHO PVC BRANCO P/ESGOTO D=50mm (2")</v>
          </cell>
          <cell r="D2218" t="str">
            <v>UN</v>
          </cell>
          <cell r="E2218">
            <v>5.69</v>
          </cell>
          <cell r="F2218">
            <v>7.4</v>
          </cell>
        </row>
        <row r="2219">
          <cell r="B2219" t="str">
            <v>C1554</v>
          </cell>
          <cell r="C2219" t="str">
            <v>JOELHO PVC BRANCO P/ESGOTO D=75mm (3")</v>
          </cell>
          <cell r="D2219" t="str">
            <v>UN</v>
          </cell>
          <cell r="E2219">
            <v>9.62</v>
          </cell>
          <cell r="F2219">
            <v>12.51</v>
          </cell>
        </row>
        <row r="2220">
          <cell r="B2220" t="str">
            <v>C1549</v>
          </cell>
          <cell r="C2220" t="str">
            <v>JOELHO PVC BRANCO P/ESGOTO D=100mm (4")</v>
          </cell>
          <cell r="D2220" t="str">
            <v>UN</v>
          </cell>
          <cell r="E2220">
            <v>13.03</v>
          </cell>
          <cell r="F2220">
            <v>16.94</v>
          </cell>
        </row>
        <row r="2221">
          <cell r="B2221" t="str">
            <v>C1553</v>
          </cell>
          <cell r="C2221" t="str">
            <v>JOELHO PVC BRANCO P/ESGOTO D=50mm (2") - JUNTA C/ANÉIS</v>
          </cell>
          <cell r="D2221" t="str">
            <v>UN</v>
          </cell>
          <cell r="E2221">
            <v>9.85</v>
          </cell>
          <cell r="F2221">
            <v>12.81</v>
          </cell>
        </row>
        <row r="2222">
          <cell r="B2222" t="str">
            <v>C1555</v>
          </cell>
          <cell r="C2222" t="str">
            <v>JOELHO PVC BRANCO P/ESGOTO D=75mm (3") - JUNTA C/ANÉIS</v>
          </cell>
          <cell r="D2222" t="str">
            <v>UN</v>
          </cell>
          <cell r="E2222">
            <v>15.06</v>
          </cell>
          <cell r="F2222">
            <v>19.58</v>
          </cell>
        </row>
        <row r="2223">
          <cell r="B2223" t="str">
            <v>C1550</v>
          </cell>
          <cell r="C2223" t="str">
            <v>JOELHO PVC BRANCO P/ESGOTO D=100mm (4") - JUNTA C/ANÉIS</v>
          </cell>
          <cell r="D2223" t="str">
            <v>UN</v>
          </cell>
          <cell r="E2223">
            <v>21.34</v>
          </cell>
          <cell r="F2223">
            <v>27.74</v>
          </cell>
        </row>
        <row r="2224">
          <cell r="B2224" t="str">
            <v>C1556</v>
          </cell>
          <cell r="C2224" t="str">
            <v>JOELHO PVC CINZA P/ESGOTO D=150mm (6") - JUNTA C/ANÉIS</v>
          </cell>
          <cell r="D2224" t="str">
            <v>UN</v>
          </cell>
          <cell r="E2224">
            <v>116.25</v>
          </cell>
          <cell r="F2224">
            <v>151.13</v>
          </cell>
        </row>
        <row r="2225">
          <cell r="B2225" t="str">
            <v>C1557</v>
          </cell>
          <cell r="C2225" t="str">
            <v>JOELHO PVC CINZA. P/ESGOTO D=150mm (6") - JUNTA SOLD</v>
          </cell>
          <cell r="D2225" t="str">
            <v>UN</v>
          </cell>
          <cell r="E2225">
            <v>66.29</v>
          </cell>
          <cell r="F2225">
            <v>86.18</v>
          </cell>
        </row>
        <row r="2226">
          <cell r="B2226" t="str">
            <v>C1558</v>
          </cell>
          <cell r="C2226" t="str">
            <v>JOELHO PVC SOLD. AZUL D=20mmX1/2"</v>
          </cell>
          <cell r="D2226" t="str">
            <v>UN</v>
          </cell>
          <cell r="E2226">
            <v>5.41</v>
          </cell>
          <cell r="F2226">
            <v>7.03</v>
          </cell>
        </row>
        <row r="2227">
          <cell r="B2227" t="str">
            <v>C1559</v>
          </cell>
          <cell r="C2227" t="str">
            <v>JOELHO PVC SOLD. AZUL D=25mmX3/4"</v>
          </cell>
          <cell r="D2227" t="str">
            <v>UN</v>
          </cell>
          <cell r="E2227">
            <v>6.1</v>
          </cell>
          <cell r="F2227">
            <v>7.93</v>
          </cell>
        </row>
        <row r="2228">
          <cell r="B2228" t="str">
            <v>C1560</v>
          </cell>
          <cell r="C2228" t="str">
            <v>JOELHO REDUÇÃO PVC SOLD./ROSCA. D=25mmX1/2"</v>
          </cell>
          <cell r="D2228" t="str">
            <v>UN</v>
          </cell>
          <cell r="E2228">
            <v>3.71</v>
          </cell>
          <cell r="F2228">
            <v>4.82</v>
          </cell>
        </row>
        <row r="2229">
          <cell r="B2229" t="str">
            <v>C1561</v>
          </cell>
          <cell r="C2229" t="str">
            <v>JOELHO REDUÇÃO PVC SOLD./ROSCA. D=32mmX3/4"</v>
          </cell>
          <cell r="D2229" t="str">
            <v>UN</v>
          </cell>
          <cell r="E2229">
            <v>7.61</v>
          </cell>
          <cell r="F2229">
            <v>9.89</v>
          </cell>
        </row>
        <row r="2230">
          <cell r="B2230" t="str">
            <v>C1568</v>
          </cell>
          <cell r="C2230" t="str">
            <v>JOELHO REDUÇÃO PVC ROSC. D=3/4"X1/2" (25X20mm)</v>
          </cell>
          <cell r="D2230" t="str">
            <v>UN</v>
          </cell>
          <cell r="E2230">
            <v>4.49</v>
          </cell>
          <cell r="F2230">
            <v>5.84</v>
          </cell>
        </row>
        <row r="2231">
          <cell r="B2231" t="str">
            <v>C1567</v>
          </cell>
          <cell r="C2231" t="str">
            <v>JOELHO REDUÇÃO PVC ROSC. D=1"X3/4" (32X25mm)</v>
          </cell>
          <cell r="D2231" t="str">
            <v>UN</v>
          </cell>
          <cell r="E2231">
            <v>5.36</v>
          </cell>
          <cell r="F2231">
            <v>6.97</v>
          </cell>
        </row>
        <row r="2232">
          <cell r="B2232" t="str">
            <v>C1562</v>
          </cell>
          <cell r="C2232" t="str">
            <v>JOELHO REDUÇÃO PVC SOLD. AZUL D=25mmX1/2"</v>
          </cell>
          <cell r="D2232" t="str">
            <v>UN</v>
          </cell>
          <cell r="E2232">
            <v>5.62</v>
          </cell>
          <cell r="F2232">
            <v>7.31</v>
          </cell>
        </row>
        <row r="2233">
          <cell r="B2233" t="str">
            <v>C1563</v>
          </cell>
          <cell r="C2233" t="str">
            <v>JOELHO REDUÇÃO PVC SOLD. AZUL D=32mmX3/4"</v>
          </cell>
          <cell r="D2233" t="str">
            <v>UN</v>
          </cell>
          <cell r="E2233">
            <v>9.22</v>
          </cell>
          <cell r="F2233">
            <v>11.99</v>
          </cell>
        </row>
        <row r="2234">
          <cell r="B2234" t="str">
            <v>C1564</v>
          </cell>
          <cell r="C2234" t="str">
            <v>JOELHO REDUÇÃO PVC SOLD.MARROM D=25X20mm (3/4"X1/2")</v>
          </cell>
          <cell r="D2234" t="str">
            <v>UN</v>
          </cell>
          <cell r="E2234">
            <v>3.74</v>
          </cell>
          <cell r="F2234">
            <v>4.86</v>
          </cell>
        </row>
        <row r="2235">
          <cell r="B2235" t="str">
            <v>C1565</v>
          </cell>
          <cell r="C2235" t="str">
            <v>JOELHO REDUÇÃO PVC SOLD.MARROM D=32X25mm (1"X3/4")</v>
          </cell>
          <cell r="D2235" t="str">
            <v>UN</v>
          </cell>
          <cell r="E2235">
            <v>4.28</v>
          </cell>
          <cell r="F2235">
            <v>5.56</v>
          </cell>
        </row>
        <row r="2236">
          <cell r="B2236" t="str">
            <v>C1566</v>
          </cell>
          <cell r="C2236" t="str">
            <v>JOELHO REDUÇÃO PVC SOLD.MARROM D=40X32mm (1 1/4"X1")</v>
          </cell>
          <cell r="D2236" t="str">
            <v>UN</v>
          </cell>
          <cell r="E2236">
            <v>5.84</v>
          </cell>
          <cell r="F2236">
            <v>7.59</v>
          </cell>
        </row>
        <row r="2237">
          <cell r="B2237" t="str">
            <v>C4388</v>
          </cell>
          <cell r="C2237" t="str">
            <v>JOELHO 45 PVC BRANCO PARA ESGOTO D=40mm (1 1/4")</v>
          </cell>
          <cell r="D2237" t="str">
            <v>UN</v>
          </cell>
          <cell r="E2237">
            <v>6.1</v>
          </cell>
          <cell r="F2237">
            <v>7.93</v>
          </cell>
        </row>
        <row r="2238">
          <cell r="B2238" t="str">
            <v>C4389</v>
          </cell>
          <cell r="C2238" t="str">
            <v>JOELHO 45 PVC BRANCO PARA ESGOTO D=75mm (3")</v>
          </cell>
          <cell r="D2238" t="str">
            <v>UN</v>
          </cell>
          <cell r="E2238">
            <v>8.72</v>
          </cell>
          <cell r="F2238">
            <v>11.34</v>
          </cell>
        </row>
        <row r="2239">
          <cell r="B2239" t="str">
            <v>C4390</v>
          </cell>
          <cell r="C2239" t="str">
            <v>JOELHO 45 PVC BRANCO PARA ESGOTO D=100mm (4")</v>
          </cell>
          <cell r="D2239" t="str">
            <v>UN</v>
          </cell>
          <cell r="E2239">
            <v>10.79</v>
          </cell>
          <cell r="F2239">
            <v>14.03</v>
          </cell>
        </row>
        <row r="2240">
          <cell r="B2240" t="str">
            <v>C4391</v>
          </cell>
          <cell r="C2240" t="str">
            <v>JOELHO 45 PVC SOLDÁVEL D=25mm (3/4")</v>
          </cell>
          <cell r="D2240" t="str">
            <v>UN</v>
          </cell>
          <cell r="E2240">
            <v>2.38</v>
          </cell>
          <cell r="F2240">
            <v>3.09</v>
          </cell>
        </row>
        <row r="2241">
          <cell r="B2241" t="str">
            <v>C4392</v>
          </cell>
          <cell r="C2241" t="str">
            <v>JOELHO 45 PVC SOLDÁVEL D=32mm (1")</v>
          </cell>
          <cell r="D2241" t="str">
            <v>UN</v>
          </cell>
          <cell r="E2241">
            <v>3.26</v>
          </cell>
          <cell r="F2241">
            <v>4.24</v>
          </cell>
        </row>
        <row r="2242">
          <cell r="B2242" t="str">
            <v>C4393</v>
          </cell>
          <cell r="C2242" t="str">
            <v>JOELHO 45 PVC SOLDÁVEL D=40mm (1 1/4")</v>
          </cell>
          <cell r="D2242" t="str">
            <v>UN</v>
          </cell>
          <cell r="E2242">
            <v>4.56</v>
          </cell>
          <cell r="F2242">
            <v>5.93</v>
          </cell>
        </row>
        <row r="2243">
          <cell r="B2243" t="str">
            <v>C3994</v>
          </cell>
          <cell r="C2243" t="str">
            <v>JUNÇÃO PVC BRANCO 50 x 50 mm (2" x 2")</v>
          </cell>
          <cell r="D2243" t="str">
            <v>UN</v>
          </cell>
          <cell r="E2243">
            <v>10.7</v>
          </cell>
          <cell r="F2243">
            <v>13.91</v>
          </cell>
        </row>
        <row r="2244">
          <cell r="B2244" t="str">
            <v>C1575</v>
          </cell>
          <cell r="C2244" t="str">
            <v>JUNÇÃO SIMPLES C/INSPEÇÃO PVC P/ESGOTO D=75mm (3")-C/ANÉIS</v>
          </cell>
          <cell r="D2244" t="str">
            <v>UN</v>
          </cell>
          <cell r="E2244">
            <v>14.79</v>
          </cell>
          <cell r="F2244">
            <v>19.23</v>
          </cell>
        </row>
        <row r="2245">
          <cell r="B2245" t="str">
            <v>C1574</v>
          </cell>
          <cell r="C2245" t="str">
            <v>JUNÇÃO SIMPLES C/INSPEÇÃO PVC P/ESGOTO D=100mm (4")-C/ANÉIS</v>
          </cell>
          <cell r="D2245" t="str">
            <v>UN</v>
          </cell>
          <cell r="E2245">
            <v>16.64</v>
          </cell>
          <cell r="F2245">
            <v>21.63</v>
          </cell>
        </row>
        <row r="2246">
          <cell r="B2246" t="str">
            <v>C1579</v>
          </cell>
          <cell r="C2246" t="str">
            <v>JUNÇÃO SIMPLES DE REDUÇÃO PVC P/ESGOTO 75X50mm (3"X2")</v>
          </cell>
          <cell r="D2246" t="str">
            <v>UN</v>
          </cell>
          <cell r="E2246">
            <v>12.93</v>
          </cell>
          <cell r="F2246">
            <v>16.81</v>
          </cell>
        </row>
        <row r="2247">
          <cell r="B2247" t="str">
            <v>C1580</v>
          </cell>
          <cell r="C2247" t="str">
            <v>JUNÇÃO SIMPLES DE REDUÇÃO PVC P/ESGOTO 75X50mm (3"X2")-C/ANÉIS</v>
          </cell>
          <cell r="D2247" t="str">
            <v>UN</v>
          </cell>
          <cell r="E2247">
            <v>13.98</v>
          </cell>
          <cell r="F2247">
            <v>18.17</v>
          </cell>
        </row>
        <row r="2248">
          <cell r="B2248" t="str">
            <v>C1576</v>
          </cell>
          <cell r="C2248" t="str">
            <v>JUNÇÃO SIMPLES DE REDUÇÃO PVC P/ESGOTO 100X50mm (4"X2")-C/ANÉIS</v>
          </cell>
          <cell r="D2248" t="str">
            <v>UN</v>
          </cell>
          <cell r="E2248">
            <v>16.65</v>
          </cell>
          <cell r="F2248">
            <v>21.65</v>
          </cell>
        </row>
        <row r="2249">
          <cell r="B2249" t="str">
            <v>C1577</v>
          </cell>
          <cell r="C2249" t="str">
            <v>JUNÇÃO SIMPLES DE REDUÇÃO PVC P/ESGOTO 100X75mm (4"X3")-C/ANÉIS</v>
          </cell>
          <cell r="D2249" t="str">
            <v>UN</v>
          </cell>
          <cell r="E2249">
            <v>20.36</v>
          </cell>
          <cell r="F2249">
            <v>26.47</v>
          </cell>
        </row>
        <row r="2250">
          <cell r="B2250" t="str">
            <v>C1578</v>
          </cell>
          <cell r="C2250" t="str">
            <v>JUNÇÃO SIMPLES DE REDUÇÃO PVC P/ESGOTO 150X100mm (6"X4")-C/ANÉIS</v>
          </cell>
          <cell r="D2250" t="str">
            <v>UN</v>
          </cell>
          <cell r="E2250">
            <v>49.04</v>
          </cell>
          <cell r="F2250">
            <v>63.75</v>
          </cell>
        </row>
        <row r="2251">
          <cell r="B2251" t="str">
            <v>C1582</v>
          </cell>
          <cell r="C2251" t="str">
            <v>JUNÇÃO SIMPLES DE REDUÇÃO PVC P/ESGOTO 100X50mm(4"X2")</v>
          </cell>
          <cell r="D2251" t="str">
            <v>UN</v>
          </cell>
          <cell r="E2251">
            <v>15.53</v>
          </cell>
          <cell r="F2251">
            <v>20.19</v>
          </cell>
        </row>
        <row r="2252">
          <cell r="B2252" t="str">
            <v>C1583</v>
          </cell>
          <cell r="C2252" t="str">
            <v>JUNÇÃO SIMPLES DE REDUÇÃO PVC P/ESGOTO 100X75mm(4"X3")</v>
          </cell>
          <cell r="D2252" t="str">
            <v>UN</v>
          </cell>
          <cell r="E2252">
            <v>19.58</v>
          </cell>
          <cell r="F2252">
            <v>25.45</v>
          </cell>
        </row>
        <row r="2253">
          <cell r="B2253" t="str">
            <v>C1581</v>
          </cell>
          <cell r="C2253" t="str">
            <v>JUNÇÃO SIMPLES DE REDUÇÃO PVC P/ESGOTO 150X100mm(6"X4")</v>
          </cell>
          <cell r="D2253" t="str">
            <v>UN</v>
          </cell>
          <cell r="E2253">
            <v>41.48</v>
          </cell>
          <cell r="F2253">
            <v>53.92</v>
          </cell>
        </row>
        <row r="2254">
          <cell r="B2254" t="str">
            <v>C1585</v>
          </cell>
          <cell r="C2254" t="str">
            <v>JUNÇÃO SIMPLES C/INSPEÇÃO PVC P/ESGOTO D=75mm (3")</v>
          </cell>
          <cell r="D2254" t="str">
            <v>UN</v>
          </cell>
          <cell r="E2254">
            <v>14.31</v>
          </cell>
          <cell r="F2254">
            <v>18.6</v>
          </cell>
        </row>
        <row r="2255">
          <cell r="B2255" t="str">
            <v>C1584</v>
          </cell>
          <cell r="C2255" t="str">
            <v>JUNÇÃO SIMPLES C/INSPEÇÃO PVC P/ESGOTO D=100mm (4")</v>
          </cell>
          <cell r="D2255" t="str">
            <v>UN</v>
          </cell>
          <cell r="E2255">
            <v>16.09</v>
          </cell>
          <cell r="F2255">
            <v>20.92</v>
          </cell>
        </row>
        <row r="2256">
          <cell r="B2256" t="str">
            <v>C1572</v>
          </cell>
          <cell r="C2256" t="str">
            <v>JUNÇÃO DUPLA PVC BRANCO D=75mm (3") - JUNTA C/ANÉIS</v>
          </cell>
          <cell r="D2256" t="str">
            <v>UN</v>
          </cell>
          <cell r="E2256">
            <v>18.06</v>
          </cell>
          <cell r="F2256">
            <v>23.48</v>
          </cell>
        </row>
        <row r="2257">
          <cell r="B2257" t="str">
            <v>C1570</v>
          </cell>
          <cell r="C2257" t="str">
            <v>JUNÇÃO DUPLA PVC BRANCO D=100mm (4") - JUNTA C/ANÉIS</v>
          </cell>
          <cell r="D2257" t="str">
            <v>UN</v>
          </cell>
          <cell r="E2257">
            <v>29.71</v>
          </cell>
          <cell r="F2257">
            <v>38.62</v>
          </cell>
        </row>
        <row r="2258">
          <cell r="B2258" t="str">
            <v>C1573</v>
          </cell>
          <cell r="C2258" t="str">
            <v>JUNÇÃO DUPLA PVC BRANCO D=75mm(3") - JUNTA SOLD.</v>
          </cell>
          <cell r="D2258" t="str">
            <v>UN</v>
          </cell>
          <cell r="E2258">
            <v>17.11</v>
          </cell>
          <cell r="F2258">
            <v>22.24</v>
          </cell>
        </row>
        <row r="2259">
          <cell r="B2259" t="str">
            <v>C1571</v>
          </cell>
          <cell r="C2259" t="str">
            <v>JUNÇÃO DUPLA PVC BRANCO D=100mm (4") - JUNTA SOLD.</v>
          </cell>
          <cell r="D2259" t="str">
            <v>UN</v>
          </cell>
          <cell r="E2259">
            <v>28.62</v>
          </cell>
          <cell r="F2259">
            <v>37.21</v>
          </cell>
        </row>
        <row r="2260">
          <cell r="B2260" t="str">
            <v>C1720</v>
          </cell>
          <cell r="C2260" t="str">
            <v>LUVA PVC BRANCO ROSC. D=1/2" (20mm)</v>
          </cell>
          <cell r="D2260" t="str">
            <v>UN</v>
          </cell>
          <cell r="E2260">
            <v>2.06</v>
          </cell>
          <cell r="F2260">
            <v>2.68</v>
          </cell>
        </row>
        <row r="2261">
          <cell r="B2261" t="str">
            <v>C1724</v>
          </cell>
          <cell r="C2261" t="str">
            <v>LUVA PVC BRANCO ROSC. D=3/4" (25mm)</v>
          </cell>
          <cell r="D2261" t="str">
            <v>UN</v>
          </cell>
          <cell r="E2261">
            <v>2.37</v>
          </cell>
          <cell r="F2261">
            <v>3.08</v>
          </cell>
        </row>
        <row r="2262">
          <cell r="B2262" t="str">
            <v>C1719</v>
          </cell>
          <cell r="C2262" t="str">
            <v>LUVA PVC BRANCO ROSC. D=1" (32mm)</v>
          </cell>
          <cell r="D2262" t="str">
            <v>UN</v>
          </cell>
          <cell r="E2262">
            <v>3.05</v>
          </cell>
          <cell r="F2262">
            <v>3.97</v>
          </cell>
        </row>
        <row r="2263">
          <cell r="B2263" t="str">
            <v>C1718</v>
          </cell>
          <cell r="C2263" t="str">
            <v>LUVA PVC BRANCO ROSC. D=1 1/4" (40mm)</v>
          </cell>
          <cell r="D2263" t="str">
            <v>UN</v>
          </cell>
          <cell r="E2263">
            <v>5.18</v>
          </cell>
          <cell r="F2263">
            <v>6.73</v>
          </cell>
        </row>
        <row r="2264">
          <cell r="B2264" t="str">
            <v>C1717</v>
          </cell>
          <cell r="C2264" t="str">
            <v>LUVA PVC BRANCO ROSC. D=1 1/2" (50mm)</v>
          </cell>
          <cell r="D2264" t="str">
            <v>UN</v>
          </cell>
          <cell r="E2264">
            <v>5.4</v>
          </cell>
          <cell r="F2264">
            <v>7.02</v>
          </cell>
        </row>
        <row r="2265">
          <cell r="B2265" t="str">
            <v>C1722</v>
          </cell>
          <cell r="C2265" t="str">
            <v>LUVA PVC BRANCO ROSC. D=2" (60mm)</v>
          </cell>
          <cell r="D2265" t="str">
            <v>UN</v>
          </cell>
          <cell r="E2265">
            <v>8.76</v>
          </cell>
          <cell r="F2265">
            <v>11.39</v>
          </cell>
        </row>
        <row r="2266">
          <cell r="B2266" t="str">
            <v>C1721</v>
          </cell>
          <cell r="C2266" t="str">
            <v>LUVA PVC BRANCO ROSC. D=2 1/2" (75mm)</v>
          </cell>
          <cell r="D2266" t="str">
            <v>UN</v>
          </cell>
          <cell r="E2266">
            <v>12.68</v>
          </cell>
          <cell r="F2266">
            <v>16.48</v>
          </cell>
        </row>
        <row r="2267">
          <cell r="B2267" t="str">
            <v>C1723</v>
          </cell>
          <cell r="C2267" t="str">
            <v>LUVA PVC BRANCO ROSC. D=3" (85mm)</v>
          </cell>
          <cell r="D2267" t="str">
            <v>UN</v>
          </cell>
          <cell r="E2267">
            <v>16.76</v>
          </cell>
          <cell r="F2267">
            <v>21.79</v>
          </cell>
        </row>
        <row r="2268">
          <cell r="B2268" t="str">
            <v>C1725</v>
          </cell>
          <cell r="C2268" t="str">
            <v>LUVA PVC BRANCO ROSC. D=4" (110mm)</v>
          </cell>
          <cell r="D2268" t="str">
            <v>UN</v>
          </cell>
          <cell r="E2268">
            <v>21.35</v>
          </cell>
          <cell r="F2268">
            <v>27.76</v>
          </cell>
        </row>
        <row r="2269">
          <cell r="B2269" t="str">
            <v>C1726</v>
          </cell>
          <cell r="C2269" t="str">
            <v>LUVA PVC SOLD. AZUL C/ROSCA MET. D=20mmX1/2"</v>
          </cell>
          <cell r="D2269" t="str">
            <v>UN</v>
          </cell>
          <cell r="E2269">
            <v>3.83</v>
          </cell>
          <cell r="F2269">
            <v>4.98</v>
          </cell>
        </row>
        <row r="2270">
          <cell r="B2270" t="str">
            <v>C1727</v>
          </cell>
          <cell r="C2270" t="str">
            <v>LUVA PVC SOLD. AZUL C/ROSCA MET. D=25mmX3/4"</v>
          </cell>
          <cell r="D2270" t="str">
            <v>UN</v>
          </cell>
          <cell r="E2270">
            <v>4.73</v>
          </cell>
          <cell r="F2270">
            <v>6.15</v>
          </cell>
        </row>
        <row r="2271">
          <cell r="B2271" t="str">
            <v>C1728</v>
          </cell>
          <cell r="C2271" t="str">
            <v>LUVA PVC SOLD. MARROM D= 20mm (1/2")</v>
          </cell>
          <cell r="D2271" t="str">
            <v>UN</v>
          </cell>
          <cell r="E2271">
            <v>1.7</v>
          </cell>
          <cell r="F2271">
            <v>2.21</v>
          </cell>
        </row>
        <row r="2272">
          <cell r="B2272" t="str">
            <v>C1729</v>
          </cell>
          <cell r="C2272" t="str">
            <v>LUVA PVC SOLD. MARROM D= 25mm (3/4")</v>
          </cell>
          <cell r="D2272" t="str">
            <v>UN</v>
          </cell>
          <cell r="E2272">
            <v>1.84</v>
          </cell>
          <cell r="F2272">
            <v>2.39</v>
          </cell>
        </row>
        <row r="2273">
          <cell r="B2273" t="str">
            <v>C1730</v>
          </cell>
          <cell r="C2273" t="str">
            <v>LUVA PVC SOLD. MARROM D= 32mm (1")</v>
          </cell>
          <cell r="D2273" t="str">
            <v>UN</v>
          </cell>
          <cell r="E2273">
            <v>2.38</v>
          </cell>
          <cell r="F2273">
            <v>3.09</v>
          </cell>
        </row>
        <row r="2274">
          <cell r="B2274" t="str">
            <v>C1731</v>
          </cell>
          <cell r="C2274" t="str">
            <v>LUVA PVC SOLD. MARROM D= 40mm (1 1/4")</v>
          </cell>
          <cell r="D2274" t="str">
            <v>UN</v>
          </cell>
          <cell r="E2274">
            <v>4.15</v>
          </cell>
          <cell r="F2274">
            <v>5.4</v>
          </cell>
        </row>
        <row r="2275">
          <cell r="B2275" t="str">
            <v>C1732</v>
          </cell>
          <cell r="C2275" t="str">
            <v>LUVA PVC SOLD. MARROM D= 50mm (1 1/2")</v>
          </cell>
          <cell r="D2275" t="str">
            <v>UN</v>
          </cell>
          <cell r="E2275">
            <v>4.77</v>
          </cell>
          <cell r="F2275">
            <v>6.2</v>
          </cell>
        </row>
        <row r="2276">
          <cell r="B2276" t="str">
            <v>C1733</v>
          </cell>
          <cell r="C2276" t="str">
            <v>LUVA PVC SOLD. MARROM D= 60mm (2")</v>
          </cell>
          <cell r="D2276" t="str">
            <v>UN</v>
          </cell>
          <cell r="E2276">
            <v>10</v>
          </cell>
          <cell r="F2276">
            <v>13</v>
          </cell>
        </row>
        <row r="2277">
          <cell r="B2277" t="str">
            <v>C1734</v>
          </cell>
          <cell r="C2277" t="str">
            <v>LUVA PVC SOLD. MARROM D= 75mm (2 1/2")</v>
          </cell>
          <cell r="D2277" t="str">
            <v>UN</v>
          </cell>
          <cell r="E2277">
            <v>13.07</v>
          </cell>
          <cell r="F2277">
            <v>16.99</v>
          </cell>
        </row>
        <row r="2278">
          <cell r="B2278" t="str">
            <v>C1735</v>
          </cell>
          <cell r="C2278" t="str">
            <v>LUVA PVC SOLD. MARROM D= 85mm (3")</v>
          </cell>
          <cell r="D2278" t="str">
            <v>UN</v>
          </cell>
          <cell r="E2278">
            <v>29.78</v>
          </cell>
          <cell r="F2278">
            <v>38.71</v>
          </cell>
        </row>
        <row r="2279">
          <cell r="B2279" t="str">
            <v>C1736</v>
          </cell>
          <cell r="C2279" t="str">
            <v>LUVA PVC SOLD. MARROM D=110mm (4")</v>
          </cell>
          <cell r="D2279" t="str">
            <v>UN</v>
          </cell>
          <cell r="E2279">
            <v>32.37</v>
          </cell>
          <cell r="F2279">
            <v>42.08</v>
          </cell>
        </row>
        <row r="2280">
          <cell r="B2280" t="str">
            <v>C1737</v>
          </cell>
          <cell r="C2280" t="str">
            <v>LUVA PVC SOLD./ROSCA. D=20mmX1/2"</v>
          </cell>
          <cell r="D2280" t="str">
            <v>UN</v>
          </cell>
          <cell r="E2280">
            <v>2.7</v>
          </cell>
          <cell r="F2280">
            <v>3.51</v>
          </cell>
        </row>
        <row r="2281">
          <cell r="B2281" t="str">
            <v>C1738</v>
          </cell>
          <cell r="C2281" t="str">
            <v>LUVA PVC SOLD./ROSCA. D=25mmX1/2"</v>
          </cell>
          <cell r="D2281" t="str">
            <v>UN</v>
          </cell>
          <cell r="E2281">
            <v>3.05</v>
          </cell>
          <cell r="F2281">
            <v>3.97</v>
          </cell>
        </row>
        <row r="2282">
          <cell r="B2282" t="str">
            <v>C1739</v>
          </cell>
          <cell r="C2282" t="str">
            <v>LUVA PVC SOLD./ROSCA. D=25mmX3/4"</v>
          </cell>
          <cell r="D2282" t="str">
            <v>UN</v>
          </cell>
          <cell r="E2282">
            <v>2.88</v>
          </cell>
          <cell r="F2282">
            <v>3.74</v>
          </cell>
        </row>
        <row r="2283">
          <cell r="B2283" t="str">
            <v>C1740</v>
          </cell>
          <cell r="C2283" t="str">
            <v>LUVA PVC SOLD./ROSCA. D=32mmX1"</v>
          </cell>
          <cell r="D2283" t="str">
            <v>UN</v>
          </cell>
          <cell r="E2283">
            <v>4.5</v>
          </cell>
          <cell r="F2283">
            <v>5.85</v>
          </cell>
        </row>
        <row r="2284">
          <cell r="B2284" t="str">
            <v>C1741</v>
          </cell>
          <cell r="C2284" t="str">
            <v>LUVA PVC SOLD./ROSCA. D=40mmX1 1/4"</v>
          </cell>
          <cell r="D2284" t="str">
            <v>UN</v>
          </cell>
          <cell r="E2284">
            <v>8.96</v>
          </cell>
          <cell r="F2284">
            <v>11.65</v>
          </cell>
        </row>
        <row r="2285">
          <cell r="B2285" t="str">
            <v>C1742</v>
          </cell>
          <cell r="C2285" t="str">
            <v>LUVA PVC SOLD./ROSCA. D=50mmX1 1/2"</v>
          </cell>
          <cell r="D2285" t="str">
            <v>UN</v>
          </cell>
          <cell r="E2285">
            <v>16.13</v>
          </cell>
          <cell r="F2285">
            <v>20.97</v>
          </cell>
        </row>
        <row r="2286">
          <cell r="B2286" t="str">
            <v>C1752</v>
          </cell>
          <cell r="C2286" t="str">
            <v>LUVA REDUÇÃO PVC ROSC. D=3/4"X1/2" (25X20mm)</v>
          </cell>
          <cell r="D2286" t="str">
            <v>UN</v>
          </cell>
          <cell r="E2286">
            <v>2.62</v>
          </cell>
          <cell r="F2286">
            <v>3.41</v>
          </cell>
        </row>
        <row r="2287">
          <cell r="B2287" t="str">
            <v>C1751</v>
          </cell>
          <cell r="C2287" t="str">
            <v>LUVA REDUÇÃO PVC ROSC. D=1"X3/4" (32X25mm)</v>
          </cell>
          <cell r="D2287" t="str">
            <v>UN</v>
          </cell>
          <cell r="E2287">
            <v>3.1</v>
          </cell>
          <cell r="F2287">
            <v>4.03</v>
          </cell>
        </row>
        <row r="2288">
          <cell r="B2288" t="str">
            <v>C1753</v>
          </cell>
          <cell r="C2288" t="str">
            <v>LUVA REDUÇÃO PVC SOLDÁVEL AZUL C/ROSCA METÁLICA, D=25mmX1/2"</v>
          </cell>
          <cell r="D2288" t="str">
            <v>UN</v>
          </cell>
          <cell r="E2288">
            <v>4.06</v>
          </cell>
          <cell r="F2288">
            <v>5.28</v>
          </cell>
        </row>
        <row r="2289">
          <cell r="B2289" t="str">
            <v>C1743</v>
          </cell>
          <cell r="C2289" t="str">
            <v>LUVA REDUÇÃO PVC SOLDÁVEL MARROM D= 25X20mm (3/4"X1/2")</v>
          </cell>
          <cell r="D2289" t="str">
            <v>UN</v>
          </cell>
          <cell r="E2289">
            <v>2</v>
          </cell>
          <cell r="F2289">
            <v>2.6</v>
          </cell>
        </row>
        <row r="2290">
          <cell r="B2290" t="str">
            <v>C1744</v>
          </cell>
          <cell r="C2290" t="str">
            <v>LUVA REDUÇÃO PVC SOLDÁVEL MARROM D= 32X25mm (1"X3/4")</v>
          </cell>
          <cell r="D2290" t="str">
            <v>UN</v>
          </cell>
          <cell r="E2290">
            <v>2.96</v>
          </cell>
          <cell r="F2290">
            <v>3.85</v>
          </cell>
        </row>
        <row r="2291">
          <cell r="B2291" t="str">
            <v>C1745</v>
          </cell>
          <cell r="C2291" t="str">
            <v>LUVA REDUÇÃO PVC SOLDÁVEL MARROM D= 40X32mm (1 1/4"X1")</v>
          </cell>
          <cell r="D2291" t="str">
            <v>UN</v>
          </cell>
          <cell r="E2291">
            <v>5.64</v>
          </cell>
          <cell r="F2291">
            <v>7.33</v>
          </cell>
        </row>
        <row r="2292">
          <cell r="B2292" t="str">
            <v>C1748</v>
          </cell>
          <cell r="C2292" t="str">
            <v>LUVA REDUÇÃO PVC SOLDÁVEL MARROM D=75X60mm ( 2 1/2"X2")</v>
          </cell>
          <cell r="D2292" t="str">
            <v>UN</v>
          </cell>
          <cell r="E2292">
            <v>11.67</v>
          </cell>
          <cell r="F2292">
            <v>15.17</v>
          </cell>
        </row>
        <row r="2293">
          <cell r="B2293" t="str">
            <v>C1749</v>
          </cell>
          <cell r="C2293" t="str">
            <v>LUVA REDUÇÃO PVC SOLDÁVEL MARROM D=85X60mm (3"X2")</v>
          </cell>
          <cell r="D2293" t="str">
            <v>UN</v>
          </cell>
          <cell r="E2293">
            <v>18.29</v>
          </cell>
          <cell r="F2293">
            <v>23.78</v>
          </cell>
        </row>
        <row r="2294">
          <cell r="B2294" t="str">
            <v>C1750</v>
          </cell>
          <cell r="C2294" t="str">
            <v>LUVA REDUÇÃO PVC SOLDÁVEL MARROM D=85X75mm (3"X2 1/2")</v>
          </cell>
          <cell r="D2294" t="str">
            <v>UN</v>
          </cell>
          <cell r="E2294">
            <v>19.22</v>
          </cell>
          <cell r="F2294">
            <v>24.99</v>
          </cell>
        </row>
        <row r="2295">
          <cell r="B2295" t="str">
            <v>C1746</v>
          </cell>
          <cell r="C2295" t="str">
            <v>LUVA REDUÇÃO PVC SOLDÁVEL MARROM D=110X75mm (4"X2 1/2")</v>
          </cell>
          <cell r="D2295" t="str">
            <v>UN</v>
          </cell>
          <cell r="E2295">
            <v>31.63</v>
          </cell>
          <cell r="F2295">
            <v>41.12</v>
          </cell>
        </row>
        <row r="2296">
          <cell r="B2296" t="str">
            <v>C1747</v>
          </cell>
          <cell r="C2296" t="str">
            <v>LUVA REDUÇÃO PVC SOLDÁVEL MARROM D=110X85mm (4"X3")</v>
          </cell>
          <cell r="D2296" t="str">
            <v>UN</v>
          </cell>
          <cell r="E2296">
            <v>30.92</v>
          </cell>
          <cell r="F2296">
            <v>40.2</v>
          </cell>
        </row>
        <row r="2297">
          <cell r="B2297" t="str">
            <v>C1760</v>
          </cell>
          <cell r="C2297" t="str">
            <v>LUVA SIMPLES PVC BRANCO P/ESGOTO 40mm (1 1/2")</v>
          </cell>
          <cell r="D2297" t="str">
            <v>UN</v>
          </cell>
          <cell r="E2297">
            <v>2.99</v>
          </cell>
          <cell r="F2297">
            <v>3.89</v>
          </cell>
        </row>
        <row r="2298">
          <cell r="B2298" t="str">
            <v>C1761</v>
          </cell>
          <cell r="C2298" t="str">
            <v>LUVA SIMPLES PVC BRANCO P/ESGOTO 50mm (2")</v>
          </cell>
          <cell r="D2298" t="str">
            <v>UN</v>
          </cell>
          <cell r="E2298">
            <v>6.96</v>
          </cell>
          <cell r="F2298">
            <v>9.05</v>
          </cell>
        </row>
        <row r="2299">
          <cell r="B2299" t="str">
            <v>C1762</v>
          </cell>
          <cell r="C2299" t="str">
            <v>LUVA SIMPLES PVC BRANCO P/ESGOTO 75mm (3")</v>
          </cell>
          <cell r="D2299" t="str">
            <v>UN</v>
          </cell>
          <cell r="E2299">
            <v>6.73</v>
          </cell>
          <cell r="F2299">
            <v>8.75</v>
          </cell>
        </row>
        <row r="2300">
          <cell r="B2300" t="str">
            <v>C1758</v>
          </cell>
          <cell r="C2300" t="str">
            <v>LUVA SIMPLES PVC BRANCO P/ESGOTO 100mm (4")</v>
          </cell>
          <cell r="D2300" t="str">
            <v>UN</v>
          </cell>
          <cell r="E2300">
            <v>8.89</v>
          </cell>
          <cell r="F2300">
            <v>11.56</v>
          </cell>
        </row>
        <row r="2301">
          <cell r="B2301" t="str">
            <v>C1759</v>
          </cell>
          <cell r="C2301" t="str">
            <v>LUVA SIMPLES PVC BRANCO P/ESGOTO 150mm (6")</v>
          </cell>
          <cell r="D2301" t="str">
            <v>UN</v>
          </cell>
          <cell r="E2301">
            <v>25.62</v>
          </cell>
          <cell r="F2301">
            <v>33.31</v>
          </cell>
        </row>
        <row r="2302">
          <cell r="B2302" t="str">
            <v>C1756</v>
          </cell>
          <cell r="C2302" t="str">
            <v>LUVA SIMPLES PVC BRANCO P/ESGOTO D=50mm (2")-C/ANÉIS</v>
          </cell>
          <cell r="D2302" t="str">
            <v>UN</v>
          </cell>
          <cell r="E2302">
            <v>5.19</v>
          </cell>
          <cell r="F2302">
            <v>6.75</v>
          </cell>
        </row>
        <row r="2303">
          <cell r="B2303" t="str">
            <v>C1757</v>
          </cell>
          <cell r="C2303" t="str">
            <v>LUVA SIMPLES PVC BRANCO P/ESGOTO D=75mm (3")-C/ANÉIS</v>
          </cell>
          <cell r="D2303" t="str">
            <v>UN</v>
          </cell>
          <cell r="E2303">
            <v>7.21</v>
          </cell>
          <cell r="F2303">
            <v>9.37</v>
          </cell>
        </row>
        <row r="2304">
          <cell r="B2304" t="str">
            <v>C1754</v>
          </cell>
          <cell r="C2304" t="str">
            <v>LUVA SIMPLES PVC BRANCO P/ESGOTO D=100mm (4')-C/ANÉIS</v>
          </cell>
          <cell r="D2304" t="str">
            <v>UN</v>
          </cell>
          <cell r="E2304">
            <v>9.44</v>
          </cell>
          <cell r="F2304">
            <v>12.27</v>
          </cell>
        </row>
        <row r="2305">
          <cell r="B2305" t="str">
            <v>C1755</v>
          </cell>
          <cell r="C2305" t="str">
            <v>LUVA SIMPLES PVC BRANCO P/ESGOTO D=150mm (6")-C/ANÉIS</v>
          </cell>
          <cell r="D2305" t="str">
            <v>UN</v>
          </cell>
          <cell r="E2305">
            <v>32.91</v>
          </cell>
          <cell r="F2305">
            <v>42.78</v>
          </cell>
        </row>
        <row r="2306">
          <cell r="B2306" t="str">
            <v>C1697</v>
          </cell>
          <cell r="C2306" t="str">
            <v>LUVA DUPLA OU DE CORRER PVC P/ESGOTO 40mm</v>
          </cell>
          <cell r="D2306" t="str">
            <v>UN</v>
          </cell>
          <cell r="E2306">
            <v>2.99</v>
          </cell>
          <cell r="F2306">
            <v>3.89</v>
          </cell>
        </row>
        <row r="2307">
          <cell r="B2307" t="str">
            <v>C1699</v>
          </cell>
          <cell r="C2307" t="str">
            <v>LUVA DUPLA PVC P/ESGOTO D=50mm (2")-C/ANÉIS</v>
          </cell>
          <cell r="D2307" t="str">
            <v>UN</v>
          </cell>
          <cell r="E2307">
            <v>5.43</v>
          </cell>
          <cell r="F2307">
            <v>7.06</v>
          </cell>
        </row>
        <row r="2308">
          <cell r="B2308" t="str">
            <v>C1700</v>
          </cell>
          <cell r="C2308" t="str">
            <v>LUVA DUPLA PVC P/ESGOTO D=75mm (3")-C/ANÉIS</v>
          </cell>
          <cell r="D2308" t="str">
            <v>UN</v>
          </cell>
          <cell r="E2308">
            <v>10.1</v>
          </cell>
          <cell r="F2308">
            <v>13.13</v>
          </cell>
        </row>
        <row r="2309">
          <cell r="B2309" t="str">
            <v>C1698</v>
          </cell>
          <cell r="C2309" t="str">
            <v>LUVA DUPLA PVC P/ESGOTO D=100mm (4")-C/ANÉIS</v>
          </cell>
          <cell r="D2309" t="str">
            <v>UN</v>
          </cell>
          <cell r="E2309">
            <v>10.5</v>
          </cell>
          <cell r="F2309">
            <v>13.65</v>
          </cell>
        </row>
        <row r="2310">
          <cell r="B2310" t="str">
            <v>C1702</v>
          </cell>
          <cell r="C2310" t="str">
            <v>LUVA DUPLA PVC P/ESGOTO 50mm JUNTAS SOLDADAS</v>
          </cell>
          <cell r="D2310" t="str">
            <v>UN</v>
          </cell>
          <cell r="E2310">
            <v>4.28</v>
          </cell>
          <cell r="F2310">
            <v>5.56</v>
          </cell>
        </row>
        <row r="2311">
          <cell r="B2311" t="str">
            <v>C1703</v>
          </cell>
          <cell r="C2311" t="str">
            <v>LUVA DUPLA PVC P/ESGOTO 75mm JUNTAS SOLDADAS</v>
          </cell>
          <cell r="D2311" t="str">
            <v>UN</v>
          </cell>
          <cell r="E2311">
            <v>9.62</v>
          </cell>
          <cell r="F2311">
            <v>12.51</v>
          </cell>
        </row>
        <row r="2312">
          <cell r="B2312" t="str">
            <v>C1701</v>
          </cell>
          <cell r="C2312" t="str">
            <v>LUVA DUPLA PVC P/ESGOTO 100mm JUNTAS SOLDADAS</v>
          </cell>
          <cell r="D2312" t="str">
            <v>UN</v>
          </cell>
          <cell r="E2312">
            <v>9.95</v>
          </cell>
          <cell r="F2312">
            <v>12.94</v>
          </cell>
        </row>
        <row r="2313">
          <cell r="B2313" t="str">
            <v>C3582</v>
          </cell>
          <cell r="C2313" t="str">
            <v>MUTIRÃO MISTO - ADAPTADOR DE JUNTA ELÂSTICA P/SIFÃO METAL PVC P/ESGOTO D=40mm</v>
          </cell>
          <cell r="D2313" t="str">
            <v>UN</v>
          </cell>
          <cell r="E2313">
            <v>3.47</v>
          </cell>
          <cell r="F2313">
            <v>4.51</v>
          </cell>
        </row>
        <row r="2314">
          <cell r="B2314" t="str">
            <v>C3556</v>
          </cell>
          <cell r="C2314" t="str">
            <v>MUTIRÃO MISTO - ADAPTADOR PVC SOLDÁVEL FLANGES LIVRES P/CX. D'ÁGUA 25mm (3/4")</v>
          </cell>
          <cell r="D2314" t="str">
            <v>UN</v>
          </cell>
          <cell r="E2314">
            <v>9.14</v>
          </cell>
          <cell r="F2314">
            <v>11.88</v>
          </cell>
        </row>
        <row r="2315">
          <cell r="B2315" t="str">
            <v>C3585</v>
          </cell>
          <cell r="C2315" t="str">
            <v>MUTIRÃO MISTO - CAIXA SIFONADA 150X150X50cm COM GRELHA</v>
          </cell>
          <cell r="D2315" t="str">
            <v>UN</v>
          </cell>
          <cell r="E2315">
            <v>18.47</v>
          </cell>
          <cell r="F2315">
            <v>24.01</v>
          </cell>
        </row>
        <row r="2316">
          <cell r="B2316" t="str">
            <v>C3588</v>
          </cell>
          <cell r="C2316" t="str">
            <v>MUTIRÃO MISTO - JOELHO PVC BRANCO P/ESGOTO D=40mm(1 1/2")</v>
          </cell>
          <cell r="D2316" t="str">
            <v>UN</v>
          </cell>
          <cell r="E2316">
            <v>3.46</v>
          </cell>
          <cell r="F2316">
            <v>4.5</v>
          </cell>
        </row>
        <row r="2317">
          <cell r="B2317" t="str">
            <v>C3589</v>
          </cell>
          <cell r="C2317" t="str">
            <v>MUTIRÃO MISTO - JOELHO PVC BRANCO P/ESGOTO D=50mm(2")</v>
          </cell>
          <cell r="D2317" t="str">
            <v>UN</v>
          </cell>
          <cell r="E2317">
            <v>4.15</v>
          </cell>
          <cell r="F2317">
            <v>5.4</v>
          </cell>
        </row>
        <row r="2318">
          <cell r="B2318" t="str">
            <v>C3587</v>
          </cell>
          <cell r="C2318" t="str">
            <v>MUTIRÃO MISTO - JOELHO PVC BRANCO P/ESGOTO D=100mm(4")</v>
          </cell>
          <cell r="D2318" t="str">
            <v>UN</v>
          </cell>
          <cell r="E2318">
            <v>10.56</v>
          </cell>
          <cell r="F2318">
            <v>13.73</v>
          </cell>
        </row>
        <row r="2319">
          <cell r="B2319" t="str">
            <v>C3559</v>
          </cell>
          <cell r="C2319" t="str">
            <v>MUTIRÃO MISTO - JOELHO PVC SOLDÁVEL AZUL D=25mmX3/4"</v>
          </cell>
          <cell r="D2319" t="str">
            <v>UN</v>
          </cell>
          <cell r="E2319">
            <v>5.11</v>
          </cell>
          <cell r="F2319">
            <v>6.64</v>
          </cell>
        </row>
        <row r="2320">
          <cell r="B2320" t="str">
            <v>C3557</v>
          </cell>
          <cell r="C2320" t="str">
            <v>MUTIRÃO MISTO - JOELHO REDUÇÃO 90 PVC SOLDÁVEL C/ROSCA D=25mmX1/2"</v>
          </cell>
          <cell r="D2320" t="str">
            <v>UN</v>
          </cell>
          <cell r="E2320">
            <v>2.61</v>
          </cell>
          <cell r="F2320">
            <v>3.39</v>
          </cell>
        </row>
        <row r="2321">
          <cell r="B2321" t="str">
            <v>C3558</v>
          </cell>
          <cell r="C2321" t="str">
            <v>MUTIRÃO MISTO - JOELHO REDUÇÃO PVC SOLDÁVEL AZUL D=25mmX1/2"</v>
          </cell>
          <cell r="D2321" t="str">
            <v>UN</v>
          </cell>
          <cell r="E2321">
            <v>4.63</v>
          </cell>
          <cell r="F2321">
            <v>6.02</v>
          </cell>
        </row>
        <row r="2322">
          <cell r="B2322" t="str">
            <v>C3560</v>
          </cell>
          <cell r="C2322" t="str">
            <v>MUTIRÃO MISTO - LUVA PVC SOLDÁVEL AZUL C/ROSCA MET. D=25mmX3/4"</v>
          </cell>
          <cell r="D2322" t="str">
            <v>UN</v>
          </cell>
          <cell r="E2322">
            <v>4.24</v>
          </cell>
          <cell r="F2322">
            <v>5.51</v>
          </cell>
        </row>
        <row r="2323">
          <cell r="B2323" t="str">
            <v>C3561</v>
          </cell>
          <cell r="C2323" t="str">
            <v>MUTIRÃO MISTO - TE PVC SOLDÁVEL MARROM D=25mm (3/4")</v>
          </cell>
          <cell r="D2323" t="str">
            <v>UN</v>
          </cell>
          <cell r="E2323">
            <v>2.34</v>
          </cell>
          <cell r="F2323">
            <v>3.04</v>
          </cell>
        </row>
        <row r="2324">
          <cell r="B2324" t="str">
            <v>C3562</v>
          </cell>
          <cell r="C2324" t="str">
            <v>MUTIRÃO MISTO - TUBO PVC SOLDÁVEL MARROM D= 25mm (3/4")</v>
          </cell>
          <cell r="D2324" t="str">
            <v>M</v>
          </cell>
          <cell r="E2324">
            <v>2.93</v>
          </cell>
          <cell r="F2324">
            <v>3.81</v>
          </cell>
        </row>
        <row r="2325">
          <cell r="B2325" t="str">
            <v>C3591</v>
          </cell>
          <cell r="C2325" t="str">
            <v>MUTIRÃO MISTO - TUBO PVC BRANCO P/ESGOTO D=40mm(1 1/2")</v>
          </cell>
          <cell r="D2325" t="str">
            <v>M</v>
          </cell>
          <cell r="E2325">
            <v>4.77</v>
          </cell>
          <cell r="F2325">
            <v>6.2</v>
          </cell>
        </row>
        <row r="2326">
          <cell r="B2326" t="str">
            <v>C3592</v>
          </cell>
          <cell r="C2326" t="str">
            <v>MUTIRÃO MISTO - TUBO PVC BRANCO P/ESGOTO D=50mm(2")</v>
          </cell>
          <cell r="D2326" t="str">
            <v>M</v>
          </cell>
          <cell r="E2326">
            <v>7.5</v>
          </cell>
          <cell r="F2326">
            <v>9.75</v>
          </cell>
        </row>
        <row r="2327">
          <cell r="B2327" t="str">
            <v>C3590</v>
          </cell>
          <cell r="C2327" t="str">
            <v>MUTIRÃO MISTO - TUBO PVC BRANCO P/ESGOTO D=100mm(4")</v>
          </cell>
          <cell r="D2327" t="str">
            <v>M</v>
          </cell>
          <cell r="E2327">
            <v>12.78</v>
          </cell>
          <cell r="F2327">
            <v>16.61</v>
          </cell>
        </row>
        <row r="2328">
          <cell r="B2328" t="str">
            <v>C1827</v>
          </cell>
          <cell r="C2328" t="str">
            <v>NIPLE EM PVC C/ ROSCA DE 1 1/4"</v>
          </cell>
          <cell r="D2328" t="str">
            <v>UN</v>
          </cell>
          <cell r="E2328">
            <v>5.73</v>
          </cell>
          <cell r="F2328">
            <v>7.45</v>
          </cell>
        </row>
        <row r="2329">
          <cell r="B2329" t="str">
            <v>C1828</v>
          </cell>
          <cell r="C2329" t="str">
            <v>NIPLE EM PVC C/ ROSCA DE 2 1/2"</v>
          </cell>
          <cell r="D2329" t="str">
            <v>UN</v>
          </cell>
          <cell r="E2329">
            <v>12.14</v>
          </cell>
          <cell r="F2329">
            <v>15.78</v>
          </cell>
        </row>
        <row r="2330">
          <cell r="B2330" t="str">
            <v>C2093</v>
          </cell>
          <cell r="C2330" t="str">
            <v>RALO SECO PVC RÍGIDO</v>
          </cell>
          <cell r="D2330" t="str">
            <v>UN</v>
          </cell>
          <cell r="E2330">
            <v>16.88</v>
          </cell>
          <cell r="F2330">
            <v>21.94</v>
          </cell>
        </row>
        <row r="2331">
          <cell r="B2331" t="str">
            <v>C2145</v>
          </cell>
          <cell r="C2331" t="str">
            <v>REDUÇÃO EXCÊNTRICA PVC BRANCO REFORÇADO D=75X50mm (3"X2")</v>
          </cell>
          <cell r="D2331" t="str">
            <v>UN</v>
          </cell>
          <cell r="E2331">
            <v>5.57</v>
          </cell>
          <cell r="F2331">
            <v>7.24</v>
          </cell>
        </row>
        <row r="2332">
          <cell r="B2332" t="str">
            <v>C2143</v>
          </cell>
          <cell r="C2332" t="str">
            <v>REDUÇÃO EXCÊNTRICA PVC BRANCO REFORÇADO D=100X75mm (4"X3")</v>
          </cell>
          <cell r="D2332" t="str">
            <v>UN</v>
          </cell>
          <cell r="E2332">
            <v>7.44</v>
          </cell>
          <cell r="F2332">
            <v>9.67</v>
          </cell>
        </row>
        <row r="2333">
          <cell r="B2333" t="str">
            <v>C2144</v>
          </cell>
          <cell r="C2333" t="str">
            <v>REDUÇÃO EXCÊNTRICA PVC BRANCO REFORÇADO D=150x150mm (6"x6")</v>
          </cell>
          <cell r="D2333" t="str">
            <v>UN</v>
          </cell>
          <cell r="E2333">
            <v>22.85</v>
          </cell>
          <cell r="F2333">
            <v>29.71</v>
          </cell>
        </row>
        <row r="2334">
          <cell r="B2334" t="str">
            <v>C2153</v>
          </cell>
          <cell r="C2334" t="str">
            <v>REDUÇÃO PVC BRANCO/CINZA P/ESGOTO D=100X75mm (4"X3")</v>
          </cell>
          <cell r="D2334" t="str">
            <v>UN</v>
          </cell>
          <cell r="E2334">
            <v>12.04</v>
          </cell>
          <cell r="F2334">
            <v>15.65</v>
          </cell>
        </row>
        <row r="2335">
          <cell r="B2335" t="str">
            <v>C2151</v>
          </cell>
          <cell r="C2335" t="str">
            <v>REDUÇÃO PVC BRANCO P/ESGOTO D=75X50mm (3"X2")</v>
          </cell>
          <cell r="D2335" t="str">
            <v>UN</v>
          </cell>
          <cell r="E2335">
            <v>8.85</v>
          </cell>
          <cell r="F2335">
            <v>11.51</v>
          </cell>
        </row>
        <row r="2336">
          <cell r="B2336" t="str">
            <v>C2146</v>
          </cell>
          <cell r="C2336" t="str">
            <v>REDUÇÃO PVC BRANCO P/ESGOTO D=100X50mm (4"X2")</v>
          </cell>
          <cell r="D2336" t="str">
            <v>UN</v>
          </cell>
          <cell r="E2336">
            <v>8.03</v>
          </cell>
          <cell r="F2336">
            <v>10.44</v>
          </cell>
        </row>
        <row r="2337">
          <cell r="B2337" t="str">
            <v>C2149</v>
          </cell>
          <cell r="C2337" t="str">
            <v>REDUÇÃO PVC BRANCO P/ESGOTO D=150X100mm (6"X4")</v>
          </cell>
          <cell r="D2337" t="str">
            <v>UN</v>
          </cell>
          <cell r="E2337">
            <v>22.35</v>
          </cell>
          <cell r="F2337">
            <v>29.06</v>
          </cell>
        </row>
        <row r="2338">
          <cell r="B2338" t="str">
            <v>C2152</v>
          </cell>
          <cell r="C2338" t="str">
            <v>REDUÇÃO PVC BRANCO P/ESGOTO D=75X50mm (3"X2")-C/ANÉIS</v>
          </cell>
          <cell r="D2338" t="str">
            <v>UN</v>
          </cell>
          <cell r="E2338">
            <v>9.02</v>
          </cell>
          <cell r="F2338">
            <v>11.73</v>
          </cell>
        </row>
        <row r="2339">
          <cell r="B2339" t="str">
            <v>C2147</v>
          </cell>
          <cell r="C2339" t="str">
            <v>REDUÇÃO PVC BRANCO P/ESGOTO D=100X50mm (4"X2")-C/ANÉIS</v>
          </cell>
          <cell r="D2339" t="str">
            <v>UN</v>
          </cell>
          <cell r="E2339">
            <v>8.12</v>
          </cell>
          <cell r="F2339">
            <v>10.56</v>
          </cell>
        </row>
        <row r="2340">
          <cell r="B2340" t="str">
            <v>C2148</v>
          </cell>
          <cell r="C2340" t="str">
            <v>REDUÇÃO PVC BRANCO P/ESGOTO D=100X75mm (4"X3")-C/ANÉIS</v>
          </cell>
          <cell r="D2340" t="str">
            <v>UN</v>
          </cell>
          <cell r="E2340">
            <v>11.68</v>
          </cell>
          <cell r="F2340">
            <v>15.18</v>
          </cell>
        </row>
        <row r="2341">
          <cell r="B2341" t="str">
            <v>C2150</v>
          </cell>
          <cell r="C2341" t="str">
            <v>REDUÇÃO PVC BRANCO P/ESGOTO D=150X100mm (6"X4")-C/ANÉIS</v>
          </cell>
          <cell r="D2341" t="str">
            <v>UN</v>
          </cell>
          <cell r="E2341">
            <v>30.85</v>
          </cell>
          <cell r="F2341">
            <v>40.11</v>
          </cell>
        </row>
        <row r="2342">
          <cell r="B2342" t="str">
            <v>C2320</v>
          </cell>
          <cell r="C2342" t="str">
            <v>TÊ PVC BRANCO C/INSPEÇÃO P/ESGOTO D=150mm(6")</v>
          </cell>
          <cell r="D2342" t="str">
            <v>UN</v>
          </cell>
          <cell r="E2342">
            <v>106.23</v>
          </cell>
          <cell r="F2342">
            <v>138.1</v>
          </cell>
        </row>
        <row r="2343">
          <cell r="B2343" t="str">
            <v>C2345</v>
          </cell>
          <cell r="C2343" t="str">
            <v>TÊ PVC BRANCO C/INSPEÇÃO P/ESGOTO D=75mm (3")</v>
          </cell>
          <cell r="D2343" t="str">
            <v>UN</v>
          </cell>
          <cell r="E2343">
            <v>18.93</v>
          </cell>
          <cell r="F2343">
            <v>24.61</v>
          </cell>
        </row>
        <row r="2344">
          <cell r="B2344" t="str">
            <v>C2343</v>
          </cell>
          <cell r="C2344" t="str">
            <v>TÊ PVC BRANCO C/INSPEÇÃO P/ESGOTO D=100mm (4")</v>
          </cell>
          <cell r="D2344" t="str">
            <v>UN</v>
          </cell>
          <cell r="E2344">
            <v>23.61</v>
          </cell>
          <cell r="F2344">
            <v>30.69</v>
          </cell>
        </row>
        <row r="2345">
          <cell r="B2345" t="str">
            <v>C2346</v>
          </cell>
          <cell r="C2345" t="str">
            <v>TÊ PVC BRANCO C/INSPEÇÃO P/ESGOTO D=75mm (3")-JUNTAS C/ANEIS</v>
          </cell>
          <cell r="D2345" t="str">
            <v>UN</v>
          </cell>
          <cell r="E2345">
            <v>19.41</v>
          </cell>
          <cell r="F2345">
            <v>25.23</v>
          </cell>
        </row>
        <row r="2346">
          <cell r="B2346" t="str">
            <v>C2344</v>
          </cell>
          <cell r="C2346" t="str">
            <v>TÊ PVC BRANCO C/INSPEÇÃO P/ESGOTO D=100mm (4")-JUNTAS C/ANÉIS</v>
          </cell>
          <cell r="D2346" t="str">
            <v>UN</v>
          </cell>
          <cell r="E2346">
            <v>24.16</v>
          </cell>
          <cell r="F2346">
            <v>31.41</v>
          </cell>
        </row>
        <row r="2347">
          <cell r="B2347" t="str">
            <v>C2350</v>
          </cell>
          <cell r="C2347" t="str">
            <v>TÊ PVC BRANCO C/REDUÇÃO P/ESGOTO D=75X50mm (3"X2")</v>
          </cell>
          <cell r="D2347" t="str">
            <v>UN</v>
          </cell>
          <cell r="E2347">
            <v>13.03</v>
          </cell>
          <cell r="F2347">
            <v>16.94</v>
          </cell>
        </row>
        <row r="2348">
          <cell r="B2348" t="str">
            <v>C2347</v>
          </cell>
          <cell r="C2348" t="str">
            <v>TÊ PVC BRANCO C/REDUÇÃO P/ESGOTO D=100X50mm (4"X2")</v>
          </cell>
          <cell r="D2348" t="str">
            <v>UN</v>
          </cell>
          <cell r="E2348">
            <v>16.06</v>
          </cell>
          <cell r="F2348">
            <v>20.88</v>
          </cell>
        </row>
        <row r="2349">
          <cell r="B2349" t="str">
            <v>C2348</v>
          </cell>
          <cell r="C2349" t="str">
            <v>TÊ PVC BRANCO C/REDUÇÃO P/ESGOTO D=100X75mm (4"X3")</v>
          </cell>
          <cell r="D2349" t="str">
            <v>UN</v>
          </cell>
          <cell r="E2349">
            <v>16.8</v>
          </cell>
          <cell r="F2349">
            <v>21.84</v>
          </cell>
        </row>
        <row r="2350">
          <cell r="B2350" t="str">
            <v>C2349</v>
          </cell>
          <cell r="C2350" t="str">
            <v>TÊ PVC BRANCO C/REDUÇÃO P/ESGOTO D=150X100mm (6"X4")</v>
          </cell>
          <cell r="D2350" t="str">
            <v>UN</v>
          </cell>
          <cell r="E2350">
            <v>40.77</v>
          </cell>
          <cell r="F2350">
            <v>53</v>
          </cell>
        </row>
        <row r="2351">
          <cell r="B2351" t="str">
            <v>C2360</v>
          </cell>
          <cell r="C2351" t="str">
            <v>TÊ PVC BRANCO P/ESGOTO D=50mm (2") - JUNTA C/ANÉIS</v>
          </cell>
          <cell r="D2351" t="str">
            <v>UN</v>
          </cell>
          <cell r="E2351">
            <v>14.73</v>
          </cell>
          <cell r="F2351">
            <v>19.15</v>
          </cell>
        </row>
        <row r="2352">
          <cell r="B2352" t="str">
            <v>C2362</v>
          </cell>
          <cell r="C2352" t="str">
            <v>TÊ PVC BRANCO P/ESGOTO D=75mm (3") - JUNTA C/ANÉIS</v>
          </cell>
          <cell r="D2352" t="str">
            <v>UN</v>
          </cell>
          <cell r="E2352">
            <v>22.46</v>
          </cell>
          <cell r="F2352">
            <v>29.2</v>
          </cell>
        </row>
        <row r="2353">
          <cell r="B2353" t="str">
            <v>C2355</v>
          </cell>
          <cell r="C2353" t="str">
            <v>TÊ PVC BRANCO P/ESGOTO D=100mm (4") - JUNTA C/ANÉIS</v>
          </cell>
          <cell r="D2353" t="str">
            <v>UN</v>
          </cell>
          <cell r="E2353">
            <v>30.66</v>
          </cell>
          <cell r="F2353">
            <v>39.86</v>
          </cell>
        </row>
        <row r="2354">
          <cell r="B2354" t="str">
            <v>C2351</v>
          </cell>
          <cell r="C2354" t="str">
            <v>TÊ PVC BRANCO P/ ESGOTO D=150mm (6") - JUNTA C/ANÉIS</v>
          </cell>
          <cell r="D2354" t="str">
            <v>UN</v>
          </cell>
          <cell r="E2354">
            <v>65.86</v>
          </cell>
          <cell r="F2354">
            <v>85.62</v>
          </cell>
        </row>
        <row r="2355">
          <cell r="B2355" t="str">
            <v>C2358</v>
          </cell>
          <cell r="C2355" t="str">
            <v>TÊ PVC BRANCO P/ESGOTO D=40mm (1 1/2")-JUNTAS SOLD.</v>
          </cell>
          <cell r="D2355" t="str">
            <v>UN</v>
          </cell>
          <cell r="E2355">
            <v>6.08</v>
          </cell>
          <cell r="F2355">
            <v>7.9</v>
          </cell>
        </row>
        <row r="2356">
          <cell r="B2356" t="str">
            <v>C2359</v>
          </cell>
          <cell r="C2356" t="str">
            <v>TÊ PVC BRANCO P/ESGOTO D=50MM (2')-JUNTAS SOLD.</v>
          </cell>
          <cell r="D2356" t="str">
            <v>UN</v>
          </cell>
          <cell r="E2356">
            <v>8.5</v>
          </cell>
          <cell r="F2356">
            <v>11.05</v>
          </cell>
        </row>
        <row r="2357">
          <cell r="B2357" t="str">
            <v>C2363</v>
          </cell>
          <cell r="C2357" t="str">
            <v>TÊ PVC BRANCO P/ESGOTO D=75mm (3")-JUNTAS SOLD.</v>
          </cell>
          <cell r="D2357" t="str">
            <v>UN</v>
          </cell>
          <cell r="E2357">
            <v>14.31</v>
          </cell>
          <cell r="F2357">
            <v>18.6</v>
          </cell>
        </row>
        <row r="2358">
          <cell r="B2358" t="str">
            <v>C2356</v>
          </cell>
          <cell r="C2358" t="str">
            <v>TÊ PVC BRANCO P/ESGOTO D=100mm (4")-JUNTAS SOLD.</v>
          </cell>
          <cell r="D2358" t="str">
            <v>UN</v>
          </cell>
          <cell r="E2358">
            <v>18.2</v>
          </cell>
          <cell r="F2358">
            <v>23.66</v>
          </cell>
        </row>
        <row r="2359">
          <cell r="B2359" t="str">
            <v>C2352</v>
          </cell>
          <cell r="C2359" t="str">
            <v>TÊ PVC BRANCO P/ ESGOTO D=150mm (6") - JUNTAS SOLD.</v>
          </cell>
          <cell r="D2359" t="str">
            <v>UN</v>
          </cell>
          <cell r="E2359">
            <v>54.93</v>
          </cell>
          <cell r="F2359">
            <v>71.41</v>
          </cell>
        </row>
        <row r="2360">
          <cell r="B2360" t="str">
            <v>C2361</v>
          </cell>
          <cell r="C2360" t="str">
            <v>TÊ PVC BRANCO P/ESGOTO D=75X50mm (3"X2")-JUNTAS C/ANÉIS</v>
          </cell>
          <cell r="D2360" t="str">
            <v>UN</v>
          </cell>
          <cell r="E2360">
            <v>14.08</v>
          </cell>
          <cell r="F2360">
            <v>18.3</v>
          </cell>
        </row>
        <row r="2361">
          <cell r="B2361" t="str">
            <v>C2353</v>
          </cell>
          <cell r="C2361" t="str">
            <v>TÊ PVC BRANCO P/ESGOTO D=100X50mm (4"X2")-JUNTAS C/ANÉIS</v>
          </cell>
          <cell r="D2361" t="str">
            <v>UN</v>
          </cell>
          <cell r="E2361">
            <v>17.18</v>
          </cell>
          <cell r="F2361">
            <v>22.33</v>
          </cell>
        </row>
        <row r="2362">
          <cell r="B2362" t="str">
            <v>C2354</v>
          </cell>
          <cell r="C2362" t="str">
            <v>TÊ PVC BRANCO P/ESGOTO D=100X75mm (4"X3")-JUNTAS C/ANÉIS</v>
          </cell>
          <cell r="D2362" t="str">
            <v>UN</v>
          </cell>
          <cell r="E2362">
            <v>30.51</v>
          </cell>
          <cell r="F2362">
            <v>39.66</v>
          </cell>
        </row>
        <row r="2363">
          <cell r="B2363" t="str">
            <v>C2357</v>
          </cell>
          <cell r="C2363" t="str">
            <v>TÊ PVC BRANCO P/ESGOTO D=150X100mm (6"X4")-JUNTAS C/ANÉIS</v>
          </cell>
          <cell r="D2363" t="str">
            <v>UN</v>
          </cell>
          <cell r="E2363">
            <v>48.33</v>
          </cell>
          <cell r="F2363">
            <v>62.83</v>
          </cell>
        </row>
        <row r="2364">
          <cell r="B2364" t="str">
            <v>C2364</v>
          </cell>
          <cell r="C2364" t="str">
            <v>TÊ PVC BRANCO ROSC. D= 1/2" (20mm)</v>
          </cell>
          <cell r="D2364" t="str">
            <v>UN</v>
          </cell>
          <cell r="E2364">
            <v>4.3</v>
          </cell>
          <cell r="F2364">
            <v>5.59</v>
          </cell>
        </row>
        <row r="2365">
          <cell r="B2365" t="str">
            <v>C2371</v>
          </cell>
          <cell r="C2365" t="str">
            <v>TÊ PVC BRANCO ROSC. D=3/4' (25mm)</v>
          </cell>
          <cell r="D2365" t="str">
            <v>UN</v>
          </cell>
          <cell r="E2365">
            <v>4.72</v>
          </cell>
          <cell r="F2365">
            <v>6.14</v>
          </cell>
        </row>
        <row r="2366">
          <cell r="B2366" t="str">
            <v>C2366</v>
          </cell>
          <cell r="C2366" t="str">
            <v>TÊ PVC BRANCO ROSC. D= 1" (32mm)</v>
          </cell>
          <cell r="D2366" t="str">
            <v>UN</v>
          </cell>
          <cell r="E2366">
            <v>6.98</v>
          </cell>
          <cell r="F2366">
            <v>9.07</v>
          </cell>
        </row>
        <row r="2367">
          <cell r="B2367" t="str">
            <v>C2365</v>
          </cell>
          <cell r="C2367" t="str">
            <v>TÊ PVC BRANCO ROSC. D= 1 1/2" (50mm)</v>
          </cell>
          <cell r="D2367" t="str">
            <v>UN</v>
          </cell>
          <cell r="E2367">
            <v>14.11</v>
          </cell>
          <cell r="F2367">
            <v>18.34</v>
          </cell>
        </row>
        <row r="2368">
          <cell r="B2368" t="str">
            <v>C2368</v>
          </cell>
          <cell r="C2368" t="str">
            <v>TÊ PVC BRANCO ROSC. D=1 1/4" (40mm)</v>
          </cell>
          <cell r="D2368" t="str">
            <v>UN</v>
          </cell>
          <cell r="E2368">
            <v>13.19</v>
          </cell>
          <cell r="F2368">
            <v>17.15</v>
          </cell>
        </row>
        <row r="2369">
          <cell r="B2369" t="str">
            <v>C2367</v>
          </cell>
          <cell r="C2369" t="str">
            <v>TÊ PVC BRANCO ROSC. D= 2" (60mm)</v>
          </cell>
          <cell r="D2369" t="str">
            <v>UN</v>
          </cell>
          <cell r="E2369">
            <v>21.7</v>
          </cell>
          <cell r="F2369">
            <v>28.21</v>
          </cell>
        </row>
        <row r="2370">
          <cell r="B2370" t="str">
            <v>C2369</v>
          </cell>
          <cell r="C2370" t="str">
            <v>TÊ PVC BRANCO ROSC. D=2 1/2" (75mm)</v>
          </cell>
          <cell r="D2370" t="str">
            <v>UN</v>
          </cell>
          <cell r="E2370">
            <v>35.82</v>
          </cell>
          <cell r="F2370">
            <v>46.57</v>
          </cell>
        </row>
        <row r="2371">
          <cell r="B2371" t="str">
            <v>C2370</v>
          </cell>
          <cell r="C2371" t="str">
            <v>TÊ PVC BRANCO ROSC. D=3" (85mm)</v>
          </cell>
          <cell r="D2371" t="str">
            <v>UN</v>
          </cell>
          <cell r="E2371">
            <v>51.81</v>
          </cell>
          <cell r="F2371">
            <v>67.35</v>
          </cell>
        </row>
        <row r="2372">
          <cell r="B2372" t="str">
            <v>C2372</v>
          </cell>
          <cell r="C2372" t="str">
            <v>TÊ PVC BRANCO ROSC. D=4" (110mm)</v>
          </cell>
          <cell r="D2372" t="str">
            <v>UN</v>
          </cell>
          <cell r="E2372">
            <v>87.34</v>
          </cell>
          <cell r="F2372">
            <v>113.54</v>
          </cell>
        </row>
        <row r="2373">
          <cell r="B2373" t="str">
            <v>C2373</v>
          </cell>
          <cell r="C2373" t="str">
            <v>TÊ PVC CINZA C/INSPEÇÃO P/ESGOTO D=150mm (6")-JUNTAS C/ANÉIS</v>
          </cell>
          <cell r="D2373" t="str">
            <v>UN</v>
          </cell>
          <cell r="E2373">
            <v>133.78</v>
          </cell>
          <cell r="F2373">
            <v>173.91</v>
          </cell>
        </row>
        <row r="2374">
          <cell r="B2374" t="str">
            <v>C2375</v>
          </cell>
          <cell r="C2374" t="str">
            <v>TÊ PVC CINZA C/INSPEÇÃO P/ESGOTO D=150mm (6")-JUNTAS SOLD.</v>
          </cell>
          <cell r="D2374" t="str">
            <v>UN</v>
          </cell>
          <cell r="E2374">
            <v>126.5</v>
          </cell>
          <cell r="F2374">
            <v>164.45</v>
          </cell>
        </row>
        <row r="2375">
          <cell r="B2375" t="str">
            <v>C2376</v>
          </cell>
          <cell r="C2375" t="str">
            <v>TÊ PVC CINZA P/ESGOTO D=150MM (6')-JUNTAS C/ANÉIS</v>
          </cell>
          <cell r="D2375" t="str">
            <v>UN</v>
          </cell>
          <cell r="E2375">
            <v>85.08</v>
          </cell>
          <cell r="F2375">
            <v>110.6</v>
          </cell>
        </row>
        <row r="2376">
          <cell r="B2376" t="str">
            <v>C2377</v>
          </cell>
          <cell r="C2376" t="str">
            <v>TÊ PVC CINZA P/ESGOTO D=150MM (6')-JUNTAS SOLD.</v>
          </cell>
          <cell r="D2376" t="str">
            <v>UN</v>
          </cell>
          <cell r="E2376">
            <v>74.15</v>
          </cell>
          <cell r="F2376">
            <v>96.4</v>
          </cell>
        </row>
        <row r="2377">
          <cell r="B2377" t="str">
            <v>C2378</v>
          </cell>
          <cell r="C2377" t="str">
            <v>TÊ PVC SOLD./ROSCA AZUL D=20mmX20mmX1/2"</v>
          </cell>
          <cell r="D2377" t="str">
            <v>UN</v>
          </cell>
          <cell r="E2377">
            <v>7.21</v>
          </cell>
          <cell r="F2377">
            <v>9.37</v>
          </cell>
        </row>
        <row r="2378">
          <cell r="B2378" t="str">
            <v>C2379</v>
          </cell>
          <cell r="C2378" t="str">
            <v>TÊ PVC SOLD./ROSCA AZUL D=25mmX25mmX3/4'</v>
          </cell>
          <cell r="D2378" t="str">
            <v>UN</v>
          </cell>
          <cell r="E2378">
            <v>7.87</v>
          </cell>
          <cell r="F2378">
            <v>10.23</v>
          </cell>
        </row>
        <row r="2379">
          <cell r="B2379" t="str">
            <v>C2380</v>
          </cell>
          <cell r="C2379" t="str">
            <v>TÊ PVC SOLD. MARROM D= 20mm (1/2")</v>
          </cell>
          <cell r="D2379" t="str">
            <v>UN</v>
          </cell>
          <cell r="E2379">
            <v>3.16</v>
          </cell>
          <cell r="F2379">
            <v>4.11</v>
          </cell>
        </row>
        <row r="2380">
          <cell r="B2380" t="str">
            <v>C2381</v>
          </cell>
          <cell r="C2380" t="str">
            <v>TÊ PVC SOLD. MARROM D= 25mm (3/4")</v>
          </cell>
          <cell r="D2380" t="str">
            <v>UN</v>
          </cell>
          <cell r="E2380">
            <v>3.39</v>
          </cell>
          <cell r="F2380">
            <v>4.41</v>
          </cell>
        </row>
        <row r="2381">
          <cell r="B2381" t="str">
            <v>C2382</v>
          </cell>
          <cell r="C2381" t="str">
            <v>TÊ PVC SOLD. MARROM D= 32mm (1")</v>
          </cell>
          <cell r="D2381" t="str">
            <v>UN</v>
          </cell>
          <cell r="E2381">
            <v>4.45</v>
          </cell>
          <cell r="F2381">
            <v>5.79</v>
          </cell>
        </row>
        <row r="2382">
          <cell r="B2382" t="str">
            <v>C2383</v>
          </cell>
          <cell r="C2382" t="str">
            <v>TÊ PVC SOLD. MARROM D= 40mm (1 1/4")</v>
          </cell>
          <cell r="D2382" t="str">
            <v>UN</v>
          </cell>
          <cell r="E2382">
            <v>8.48</v>
          </cell>
          <cell r="F2382">
            <v>11.02</v>
          </cell>
        </row>
        <row r="2383">
          <cell r="B2383" t="str">
            <v>C2384</v>
          </cell>
          <cell r="C2383" t="str">
            <v>TÊ PVC SOLD. MARROM D= 50mm (1 1/2")</v>
          </cell>
          <cell r="D2383" t="str">
            <v>UN</v>
          </cell>
          <cell r="E2383">
            <v>9.42</v>
          </cell>
          <cell r="F2383">
            <v>12.25</v>
          </cell>
        </row>
        <row r="2384">
          <cell r="B2384" t="str">
            <v>C2385</v>
          </cell>
          <cell r="C2384" t="str">
            <v>TÊ PVC SOLD. MARROM D= 60mm (2")</v>
          </cell>
          <cell r="D2384" t="str">
            <v>UN</v>
          </cell>
          <cell r="E2384">
            <v>20.22</v>
          </cell>
          <cell r="F2384">
            <v>26.29</v>
          </cell>
        </row>
        <row r="2385">
          <cell r="B2385" t="str">
            <v>C2386</v>
          </cell>
          <cell r="C2385" t="str">
            <v>TÊ PVC SOLD. MARROM D= 75mm (2 1/2")</v>
          </cell>
          <cell r="D2385" t="str">
            <v>UN</v>
          </cell>
          <cell r="E2385">
            <v>35.16</v>
          </cell>
          <cell r="F2385">
            <v>45.71</v>
          </cell>
        </row>
        <row r="2386">
          <cell r="B2386" t="str">
            <v>C2387</v>
          </cell>
          <cell r="C2386" t="str">
            <v>TÊ PVC SOLD. MARROM D= 85mm (3")</v>
          </cell>
          <cell r="D2386" t="str">
            <v>UN</v>
          </cell>
          <cell r="E2386">
            <v>47.97</v>
          </cell>
          <cell r="F2386">
            <v>62.36</v>
          </cell>
        </row>
        <row r="2387">
          <cell r="B2387" t="str">
            <v>C2388</v>
          </cell>
          <cell r="C2387" t="str">
            <v>TÊ PVC SOLD. MARROM D=110mm (4")</v>
          </cell>
          <cell r="D2387" t="str">
            <v>UN</v>
          </cell>
          <cell r="E2387">
            <v>85.33</v>
          </cell>
          <cell r="F2387">
            <v>110.93</v>
          </cell>
        </row>
        <row r="2388">
          <cell r="B2388" t="str">
            <v>C2389</v>
          </cell>
          <cell r="C2388" t="str">
            <v>TE PVC SOLD./ROSCA D=20mmX20mmX1/2"</v>
          </cell>
          <cell r="D2388" t="str">
            <v>UN</v>
          </cell>
          <cell r="E2388">
            <v>4.04</v>
          </cell>
          <cell r="F2388">
            <v>5.25</v>
          </cell>
        </row>
        <row r="2389">
          <cell r="B2389" t="str">
            <v>C2390</v>
          </cell>
          <cell r="C2389" t="str">
            <v>TE PVC SOLD./ROSCA D=25mmX25mmX3/4"</v>
          </cell>
          <cell r="D2389" t="str">
            <v>UN</v>
          </cell>
          <cell r="E2389">
            <v>4.81</v>
          </cell>
          <cell r="F2389">
            <v>6.25</v>
          </cell>
        </row>
        <row r="2390">
          <cell r="B2390" t="str">
            <v>C2391</v>
          </cell>
          <cell r="C2390" t="str">
            <v>TE PVC SOLD./ROSCA D=32mmX32mmX1"</v>
          </cell>
          <cell r="D2390" t="str">
            <v>UN</v>
          </cell>
          <cell r="E2390">
            <v>5.2</v>
          </cell>
          <cell r="F2390">
            <v>6.76</v>
          </cell>
        </row>
        <row r="2391">
          <cell r="B2391" t="str">
            <v>C2400</v>
          </cell>
          <cell r="C2391" t="str">
            <v>TÊ REDUÇÃO PVC ROSC. D= 3/4X1/2" (25X20mm)</v>
          </cell>
          <cell r="D2391" t="str">
            <v>UN</v>
          </cell>
          <cell r="E2391">
            <v>5.32</v>
          </cell>
          <cell r="F2391">
            <v>6.92</v>
          </cell>
        </row>
        <row r="2392">
          <cell r="B2392" t="str">
            <v>C2399</v>
          </cell>
          <cell r="C2392" t="str">
            <v>TÊ REDUÇÃO PVC ROSC. D= 1"X3/4" (32X25mm)</v>
          </cell>
          <cell r="D2392" t="str">
            <v>UN</v>
          </cell>
          <cell r="E2392">
            <v>6.86</v>
          </cell>
          <cell r="F2392">
            <v>8.92</v>
          </cell>
        </row>
        <row r="2393">
          <cell r="B2393" t="str">
            <v>C2398</v>
          </cell>
          <cell r="C2393" t="str">
            <v>TÊ REDUÇÃO PVC ROSC. D= 1 1/2"X3/4" (50X25mm)</v>
          </cell>
          <cell r="D2393" t="str">
            <v>UN</v>
          </cell>
          <cell r="E2393">
            <v>12.44</v>
          </cell>
          <cell r="F2393">
            <v>16.17</v>
          </cell>
        </row>
        <row r="2394">
          <cell r="B2394" t="str">
            <v>C2393</v>
          </cell>
          <cell r="C2394" t="str">
            <v>TÊ REDUÇÃO PVC SOLD./ROSCA AZUL D=32mmX32mmX3/4"</v>
          </cell>
          <cell r="D2394" t="str">
            <v>UN</v>
          </cell>
          <cell r="E2394">
            <v>11.39</v>
          </cell>
          <cell r="F2394">
            <v>14.81</v>
          </cell>
        </row>
        <row r="2395">
          <cell r="B2395" t="str">
            <v>C2392</v>
          </cell>
          <cell r="C2395" t="str">
            <v>TÊ REDUÇÃO PVC SOLD./ROSCA AZUL D=25mmX25mmX1/2"</v>
          </cell>
          <cell r="D2395" t="str">
            <v>UN</v>
          </cell>
          <cell r="E2395">
            <v>7.73</v>
          </cell>
          <cell r="F2395">
            <v>10.05</v>
          </cell>
        </row>
        <row r="2396">
          <cell r="B2396" t="str">
            <v>C2404</v>
          </cell>
          <cell r="C2396" t="str">
            <v>TÊ REDUÇÃO PVC SOLD. MARROM D=25X20mm (3/4"X1/2")</v>
          </cell>
          <cell r="D2396" t="str">
            <v>UN</v>
          </cell>
          <cell r="E2396">
            <v>4.38</v>
          </cell>
          <cell r="F2396">
            <v>5.69</v>
          </cell>
        </row>
        <row r="2397">
          <cell r="B2397" t="str">
            <v>C2405</v>
          </cell>
          <cell r="C2397" t="str">
            <v>TÊ REDUÇÃO PVC SOLD. MARROM D=32X25mm (1"X3/4')</v>
          </cell>
          <cell r="D2397" t="str">
            <v>UN</v>
          </cell>
          <cell r="E2397">
            <v>6.01</v>
          </cell>
          <cell r="F2397">
            <v>7.81</v>
          </cell>
        </row>
        <row r="2398">
          <cell r="B2398" t="str">
            <v>C2406</v>
          </cell>
          <cell r="C2398" t="str">
            <v>TÊ REDUÇÃO PVC SOLD. MARROM D=40X32mm (1 1/4"X1")</v>
          </cell>
          <cell r="D2398" t="str">
            <v>UN</v>
          </cell>
          <cell r="E2398">
            <v>8.72</v>
          </cell>
          <cell r="F2398">
            <v>11.34</v>
          </cell>
        </row>
        <row r="2399">
          <cell r="B2399" t="str">
            <v>C2407</v>
          </cell>
          <cell r="C2399" t="str">
            <v>TÊ REDUÇÃO PVC SOLD. MARROM D=50X20mm (1 1/2"X1/2")</v>
          </cell>
          <cell r="D2399" t="str">
            <v>UN</v>
          </cell>
          <cell r="E2399">
            <v>9.34</v>
          </cell>
          <cell r="F2399">
            <v>12.14</v>
          </cell>
        </row>
        <row r="2400">
          <cell r="B2400" t="str">
            <v>C2408</v>
          </cell>
          <cell r="C2400" t="str">
            <v>TÊ REDUÇÃO PVC SOLD. MARROM D=50X25mm (1 1/2"X3/4')</v>
          </cell>
          <cell r="D2400" t="str">
            <v>UN</v>
          </cell>
          <cell r="E2400">
            <v>9.42</v>
          </cell>
          <cell r="F2400">
            <v>12.25</v>
          </cell>
        </row>
        <row r="2401">
          <cell r="B2401" t="str">
            <v>C2409</v>
          </cell>
          <cell r="C2401" t="str">
            <v>TÊ REDUÇÃO PVC SOLD. MARROM D=50X32mm (1 1/2"X1")</v>
          </cell>
          <cell r="D2401" t="str">
            <v>UN</v>
          </cell>
          <cell r="E2401">
            <v>11.83</v>
          </cell>
          <cell r="F2401">
            <v>15.38</v>
          </cell>
        </row>
        <row r="2402">
          <cell r="B2402" t="str">
            <v>C2410</v>
          </cell>
          <cell r="C2402" t="str">
            <v>TÊ REDUÇÃO PVC SOLD. MARROM D=50X40mm (1 1/2"X1 1/4")</v>
          </cell>
          <cell r="D2402" t="str">
            <v>UN</v>
          </cell>
          <cell r="E2402">
            <v>12.08</v>
          </cell>
          <cell r="F2402">
            <v>15.7</v>
          </cell>
        </row>
        <row r="2403">
          <cell r="B2403" t="str">
            <v>C2411</v>
          </cell>
          <cell r="C2403" t="str">
            <v>TÊ REDUÇÃO PVC SOLD. MARROM D=75X50mm (2 1/2"X1 1/2")</v>
          </cell>
          <cell r="D2403" t="str">
            <v>UN</v>
          </cell>
          <cell r="E2403">
            <v>29.36</v>
          </cell>
          <cell r="F2403">
            <v>38.17</v>
          </cell>
        </row>
        <row r="2404">
          <cell r="B2404" t="str">
            <v>C2412</v>
          </cell>
          <cell r="C2404" t="str">
            <v>TÊ REDUÇÃO PVC SOLD. MARROM D=75X60mm (2 1/2"X2")</v>
          </cell>
          <cell r="D2404" t="str">
            <v>UN</v>
          </cell>
          <cell r="E2404">
            <v>44.83</v>
          </cell>
          <cell r="F2404">
            <v>58.28</v>
          </cell>
        </row>
        <row r="2405">
          <cell r="B2405" t="str">
            <v>C2413</v>
          </cell>
          <cell r="C2405" t="str">
            <v>TÊ REDUÇÃO PVC SOLD. MARROM D=85X60mm (3"X2")</v>
          </cell>
          <cell r="D2405" t="str">
            <v>UN</v>
          </cell>
          <cell r="E2405">
            <v>45.14</v>
          </cell>
          <cell r="F2405">
            <v>58.68</v>
          </cell>
        </row>
        <row r="2406">
          <cell r="B2406" t="str">
            <v>C2414</v>
          </cell>
          <cell r="C2406" t="str">
            <v>TÊ REDUÇÃO PVC SOLD. MARROM D=85X75mm (3"X2 1/2")</v>
          </cell>
          <cell r="D2406" t="str">
            <v>UN</v>
          </cell>
          <cell r="E2406">
            <v>46.81</v>
          </cell>
          <cell r="F2406">
            <v>60.85</v>
          </cell>
        </row>
        <row r="2407">
          <cell r="B2407" t="str">
            <v>C2401</v>
          </cell>
          <cell r="C2407" t="str">
            <v>TÊ REDUÇÃO PVC SOLD. MARROM D=110X60mm (4"X2")</v>
          </cell>
          <cell r="D2407" t="str">
            <v>UN</v>
          </cell>
          <cell r="E2407">
            <v>65.08</v>
          </cell>
          <cell r="F2407">
            <v>84.6</v>
          </cell>
        </row>
        <row r="2408">
          <cell r="B2408" t="str">
            <v>C2402</v>
          </cell>
          <cell r="C2408" t="str">
            <v>TÊ REDUÇÃO PVC SOLD. MARROM D=110X75mm (4"X2 1/2")</v>
          </cell>
          <cell r="D2408" t="str">
            <v>UN</v>
          </cell>
          <cell r="E2408">
            <v>72.99</v>
          </cell>
          <cell r="F2408">
            <v>94.89</v>
          </cell>
        </row>
        <row r="2409">
          <cell r="B2409" t="str">
            <v>C2403</v>
          </cell>
          <cell r="C2409" t="str">
            <v>TÊ REDUÇÃO PVC SOLD. MARROM D=110X85mm (4"X3")</v>
          </cell>
          <cell r="D2409" t="str">
            <v>UN</v>
          </cell>
          <cell r="E2409">
            <v>75.7</v>
          </cell>
          <cell r="F2409">
            <v>98.41</v>
          </cell>
        </row>
        <row r="2410">
          <cell r="B2410" t="str">
            <v>C2341</v>
          </cell>
          <cell r="C2410" t="str">
            <v>TÊ REDUÇÃO PVC SOLD./ROSCA. D=25mmX25mmX1/2"</v>
          </cell>
          <cell r="D2410" t="str">
            <v>UN</v>
          </cell>
          <cell r="E2410">
            <v>4.84</v>
          </cell>
          <cell r="F2410">
            <v>6.29</v>
          </cell>
        </row>
        <row r="2411">
          <cell r="B2411" t="str">
            <v>C2342</v>
          </cell>
          <cell r="C2411" t="str">
            <v>TÊ REDUÇÃO PVC SOLD./ROSCA. D=32mmX32mmX3/4"</v>
          </cell>
          <cell r="D2411" t="str">
            <v>UN</v>
          </cell>
          <cell r="E2411">
            <v>7.73</v>
          </cell>
          <cell r="F2411">
            <v>10.05</v>
          </cell>
        </row>
        <row r="2412">
          <cell r="B2412" t="str">
            <v>C2595</v>
          </cell>
          <cell r="C2412" t="str">
            <v>TUBO PVC BRANCO P/ESGOTO D=40mm (1 1/2")</v>
          </cell>
          <cell r="D2412" t="str">
            <v>M</v>
          </cell>
          <cell r="E2412">
            <v>6.1</v>
          </cell>
          <cell r="F2412">
            <v>7.93</v>
          </cell>
        </row>
        <row r="2413">
          <cell r="B2413" t="str">
            <v>C2596</v>
          </cell>
          <cell r="C2413" t="str">
            <v>TUBO PVC BRANCO P/ESGOTO D=50mm (2")</v>
          </cell>
          <cell r="D2413" t="str">
            <v>M</v>
          </cell>
          <cell r="E2413">
            <v>9.16</v>
          </cell>
          <cell r="F2413">
            <v>11.91</v>
          </cell>
        </row>
        <row r="2414">
          <cell r="B2414" t="str">
            <v>C2598</v>
          </cell>
          <cell r="C2414" t="str">
            <v>TUBO PVC BRANCO P/ESGOTO D=75mm (3")</v>
          </cell>
          <cell r="D2414" t="str">
            <v>M</v>
          </cell>
          <cell r="E2414">
            <v>13.35</v>
          </cell>
          <cell r="F2414">
            <v>17.36</v>
          </cell>
        </row>
        <row r="2415">
          <cell r="B2415" t="str">
            <v>C2593</v>
          </cell>
          <cell r="C2415" t="str">
            <v>TUBO PVC BRANCO P/ESGOTO D=100MM (4')</v>
          </cell>
          <cell r="D2415" t="str">
            <v>M</v>
          </cell>
          <cell r="E2415">
            <v>15.64</v>
          </cell>
          <cell r="F2415">
            <v>20.33</v>
          </cell>
        </row>
        <row r="2416">
          <cell r="B2416" t="str">
            <v>C2597</v>
          </cell>
          <cell r="C2416" t="str">
            <v>TUBO PVC BRANCO P/ESGOTO D=50mm (2") - JUNTA C/ANÉIS</v>
          </cell>
          <cell r="D2416" t="str">
            <v>M</v>
          </cell>
          <cell r="E2416">
            <v>9.73</v>
          </cell>
          <cell r="F2416">
            <v>12.65</v>
          </cell>
        </row>
        <row r="2417">
          <cell r="B2417" t="str">
            <v>C2599</v>
          </cell>
          <cell r="C2417" t="str">
            <v>TUBO PVC BRANCO P/ESGOTO D=75mm (3") - JUNTA C/ANÉIS</v>
          </cell>
          <cell r="D2417" t="str">
            <v>M</v>
          </cell>
          <cell r="E2417">
            <v>13.84</v>
          </cell>
          <cell r="F2417">
            <v>17.99</v>
          </cell>
        </row>
        <row r="2418">
          <cell r="B2418" t="str">
            <v>C2594</v>
          </cell>
          <cell r="C2418" t="str">
            <v>TUBO PVC BRANCO P/ESGOTO D=100mm (4") - JUNTA C/ANÉIS</v>
          </cell>
          <cell r="D2418" t="str">
            <v>M</v>
          </cell>
          <cell r="E2418">
            <v>16.41</v>
          </cell>
          <cell r="F2418">
            <v>21.33</v>
          </cell>
        </row>
        <row r="2419">
          <cell r="B2419" t="str">
            <v>C2600</v>
          </cell>
          <cell r="C2419" t="str">
            <v>TUBO PVC BRANCO RÍGIDO ESGOTO D=150mm (6")</v>
          </cell>
          <cell r="D2419" t="str">
            <v>M</v>
          </cell>
          <cell r="E2419">
            <v>25.9</v>
          </cell>
          <cell r="F2419">
            <v>33.67</v>
          </cell>
        </row>
        <row r="2420">
          <cell r="B2420" t="str">
            <v>C2601</v>
          </cell>
          <cell r="C2420" t="str">
            <v>TUBO PVC BRANCO RÍGIDO ESGOTO D=200mm (8")</v>
          </cell>
          <cell r="D2420" t="str">
            <v>M</v>
          </cell>
          <cell r="E2420">
            <v>36.38</v>
          </cell>
          <cell r="F2420">
            <v>47.29</v>
          </cell>
        </row>
        <row r="2421">
          <cell r="B2421" t="str">
            <v>C2602</v>
          </cell>
          <cell r="C2421" t="str">
            <v>TUBO PVC BRANCO RÍGIDO ESGOTO D=250mm (10")</v>
          </cell>
          <cell r="D2421" t="str">
            <v>M</v>
          </cell>
          <cell r="E2421">
            <v>55.27</v>
          </cell>
          <cell r="F2421">
            <v>71.85</v>
          </cell>
        </row>
        <row r="2422">
          <cell r="B2422" t="str">
            <v>C2603</v>
          </cell>
          <cell r="C2422" t="str">
            <v>TUBO PVC BRANCO RÍGIDO ESGOTO D=300mm (12")</v>
          </cell>
          <cell r="D2422" t="str">
            <v>M</v>
          </cell>
          <cell r="E2422">
            <v>68.39</v>
          </cell>
          <cell r="F2422">
            <v>88.91</v>
          </cell>
        </row>
        <row r="2423">
          <cell r="B2423" t="str">
            <v>C2613</v>
          </cell>
          <cell r="C2423" t="str">
            <v>TUBO PVC CINZA RÍGIDO ESGOTO D=150mm (6") JUNTA C/ANÉIS</v>
          </cell>
          <cell r="D2423" t="str">
            <v>M</v>
          </cell>
          <cell r="E2423">
            <v>38.22</v>
          </cell>
          <cell r="F2423">
            <v>49.69</v>
          </cell>
        </row>
        <row r="2424">
          <cell r="B2424" t="str">
            <v>C2614</v>
          </cell>
          <cell r="C2424" t="str">
            <v>TUBO PVC CINZA RÍGIDO ESGOTO D=150mm (6") JUNTA SOLD.</v>
          </cell>
          <cell r="D2424" t="str">
            <v>M</v>
          </cell>
          <cell r="E2424">
            <v>38.35</v>
          </cell>
          <cell r="F2424">
            <v>49.86</v>
          </cell>
        </row>
        <row r="2425">
          <cell r="B2425" t="str">
            <v>C2607</v>
          </cell>
          <cell r="C2425" t="str">
            <v>TUBO PVC ROSC. BRANCO D= 1/2" (20mm)</v>
          </cell>
          <cell r="D2425" t="str">
            <v>M</v>
          </cell>
          <cell r="E2425">
            <v>4.52</v>
          </cell>
          <cell r="F2425">
            <v>5.88</v>
          </cell>
        </row>
        <row r="2426">
          <cell r="B2426" t="str">
            <v>C2611</v>
          </cell>
          <cell r="C2426" t="str">
            <v>TUBO PVC ROSC. BRANCO D= 3/4" (25mm)</v>
          </cell>
          <cell r="D2426" t="str">
            <v>M</v>
          </cell>
          <cell r="E2426">
            <v>6.12</v>
          </cell>
          <cell r="F2426">
            <v>7.96</v>
          </cell>
        </row>
        <row r="2427">
          <cell r="B2427" t="str">
            <v>C2606</v>
          </cell>
          <cell r="C2427" t="str">
            <v>TUBO PVC ROSC. BRANCO D= 1" (32mm)</v>
          </cell>
          <cell r="D2427" t="str">
            <v>M</v>
          </cell>
          <cell r="E2427">
            <v>10.18</v>
          </cell>
          <cell r="F2427">
            <v>13.23</v>
          </cell>
        </row>
        <row r="2428">
          <cell r="B2428" t="str">
            <v>C2605</v>
          </cell>
          <cell r="C2428" t="str">
            <v>TUBO PVC ROSC. BRANCO D= 1 1/4" (40mm)</v>
          </cell>
          <cell r="D2428" t="str">
            <v>M</v>
          </cell>
          <cell r="E2428">
            <v>13.89</v>
          </cell>
          <cell r="F2428">
            <v>18.06</v>
          </cell>
        </row>
        <row r="2429">
          <cell r="B2429" t="str">
            <v>C2604</v>
          </cell>
          <cell r="C2429" t="str">
            <v>TUBO PVC ROSC. BRANCO D= 1 1/2" (50mm)</v>
          </cell>
          <cell r="D2429" t="str">
            <v>M</v>
          </cell>
          <cell r="E2429">
            <v>17.17</v>
          </cell>
          <cell r="F2429">
            <v>22.32</v>
          </cell>
        </row>
        <row r="2430">
          <cell r="B2430" t="str">
            <v>C2609</v>
          </cell>
          <cell r="C2430" t="str">
            <v>TUBO PVC ROSC. BRANCO D= 2" (60mm)</v>
          </cell>
          <cell r="D2430" t="str">
            <v>M</v>
          </cell>
          <cell r="E2430">
            <v>24.17</v>
          </cell>
          <cell r="F2430">
            <v>31.42</v>
          </cell>
        </row>
        <row r="2431">
          <cell r="B2431" t="str">
            <v>C2608</v>
          </cell>
          <cell r="C2431" t="str">
            <v>TUBO PVC ROSC. BRANCO D= 2 1/2" (75mm)</v>
          </cell>
          <cell r="D2431" t="str">
            <v>M</v>
          </cell>
          <cell r="E2431">
            <v>36.73</v>
          </cell>
          <cell r="F2431">
            <v>47.75</v>
          </cell>
        </row>
        <row r="2432">
          <cell r="B2432" t="str">
            <v>C2610</v>
          </cell>
          <cell r="C2432" t="str">
            <v>TUBO PVC ROSC. BRANCO D= 3" (85mm)</v>
          </cell>
          <cell r="D2432" t="str">
            <v>M</v>
          </cell>
          <cell r="E2432">
            <v>46.85</v>
          </cell>
          <cell r="F2432">
            <v>60.91</v>
          </cell>
        </row>
        <row r="2433">
          <cell r="B2433" t="str">
            <v>C2612</v>
          </cell>
          <cell r="C2433" t="str">
            <v>TUBO PVC ROSC. BRANCO D= 4"(110mm)</v>
          </cell>
          <cell r="D2433" t="str">
            <v>M</v>
          </cell>
          <cell r="E2433">
            <v>54.74</v>
          </cell>
          <cell r="F2433">
            <v>71.16</v>
          </cell>
        </row>
        <row r="2434">
          <cell r="B2434" t="str">
            <v>C2615</v>
          </cell>
          <cell r="C2434" t="str">
            <v>TUBO PVC SOLD. MARROM D= 20mm (1/2")</v>
          </cell>
          <cell r="D2434" t="str">
            <v>M</v>
          </cell>
          <cell r="E2434">
            <v>2.66</v>
          </cell>
          <cell r="F2434">
            <v>3.46</v>
          </cell>
        </row>
        <row r="2435">
          <cell r="B2435" t="str">
            <v>C2616</v>
          </cell>
          <cell r="C2435" t="str">
            <v>TUBO PVC SOLD. MARROM D= 25mm (3/4")</v>
          </cell>
          <cell r="D2435" t="str">
            <v>M</v>
          </cell>
          <cell r="E2435">
            <v>3.59</v>
          </cell>
          <cell r="F2435">
            <v>4.67</v>
          </cell>
        </row>
        <row r="2436">
          <cell r="B2436" t="str">
            <v>C2617</v>
          </cell>
          <cell r="C2436" t="str">
            <v>TUBO PVC SOLD. MARROM D= 32mm (1")</v>
          </cell>
          <cell r="D2436" t="str">
            <v>M</v>
          </cell>
          <cell r="E2436">
            <v>6.45</v>
          </cell>
          <cell r="F2436">
            <v>8.39</v>
          </cell>
        </row>
        <row r="2437">
          <cell r="B2437" t="str">
            <v>C2618</v>
          </cell>
          <cell r="C2437" t="str">
            <v>TUBO PVC SOLD. MARROM D= 40mm (1 1/4")</v>
          </cell>
          <cell r="D2437" t="str">
            <v>M</v>
          </cell>
          <cell r="E2437">
            <v>8.93</v>
          </cell>
          <cell r="F2437">
            <v>11.61</v>
          </cell>
        </row>
        <row r="2438">
          <cell r="B2438" t="str">
            <v>C2619</v>
          </cell>
          <cell r="C2438" t="str">
            <v>TUBO PVC SOLD. MARROM D= 50mm (1 1/2")</v>
          </cell>
          <cell r="D2438" t="str">
            <v>M</v>
          </cell>
          <cell r="E2438">
            <v>10.5</v>
          </cell>
          <cell r="F2438">
            <v>13.65</v>
          </cell>
        </row>
        <row r="2439">
          <cell r="B2439" t="str">
            <v>C2620</v>
          </cell>
          <cell r="C2439" t="str">
            <v>TUBO PVC SOLD. MARROM D= 60mm (2")</v>
          </cell>
          <cell r="D2439" t="str">
            <v>M</v>
          </cell>
          <cell r="E2439">
            <v>16.16</v>
          </cell>
          <cell r="F2439">
            <v>21.01</v>
          </cell>
        </row>
        <row r="2440">
          <cell r="B2440" t="str">
            <v>C2621</v>
          </cell>
          <cell r="C2440" t="str">
            <v>TUBO PVC SOLD. MARROM D= 75mm (2 1/2")</v>
          </cell>
          <cell r="D2440" t="str">
            <v>M</v>
          </cell>
          <cell r="E2440">
            <v>24.59</v>
          </cell>
          <cell r="F2440">
            <v>31.97</v>
          </cell>
        </row>
        <row r="2441">
          <cell r="B2441" t="str">
            <v>C2622</v>
          </cell>
          <cell r="C2441" t="str">
            <v>TUBO PVC SOLD. MARROM D= 85mm (3")</v>
          </cell>
          <cell r="D2441" t="str">
            <v>M</v>
          </cell>
          <cell r="E2441">
            <v>30.81</v>
          </cell>
          <cell r="F2441">
            <v>40.05</v>
          </cell>
        </row>
        <row r="2442">
          <cell r="B2442" t="str">
            <v>C2623</v>
          </cell>
          <cell r="C2442" t="str">
            <v>TUBO PVC SOLD. MARROM D=110mm (4")</v>
          </cell>
          <cell r="D2442" t="str">
            <v>M</v>
          </cell>
          <cell r="E2442">
            <v>46.98</v>
          </cell>
          <cell r="F2442">
            <v>61.07</v>
          </cell>
        </row>
        <row r="2443">
          <cell r="B2443" t="str">
            <v>C2624</v>
          </cell>
          <cell r="C2443" t="str">
            <v>TUBO PVC SOLD. MARROM INCL.CONEXÕES D= 20mm (1/2")</v>
          </cell>
          <cell r="D2443" t="str">
            <v>M</v>
          </cell>
          <cell r="E2443">
            <v>6.9</v>
          </cell>
          <cell r="F2443">
            <v>8.97</v>
          </cell>
        </row>
        <row r="2444">
          <cell r="B2444" t="str">
            <v>C2625</v>
          </cell>
          <cell r="C2444" t="str">
            <v>TUBO PVC SOLD. MARROM INCL.CONEXÕES D= 25mm(3/4")</v>
          </cell>
          <cell r="D2444" t="str">
            <v>M</v>
          </cell>
          <cell r="E2444">
            <v>8.4</v>
          </cell>
          <cell r="F2444">
            <v>10.92</v>
          </cell>
        </row>
        <row r="2445">
          <cell r="B2445" t="str">
            <v>C2626</v>
          </cell>
          <cell r="C2445" t="str">
            <v>TUBO PVC SOLD. MARROM INCL.CONEXÕES D= 32mm(1")</v>
          </cell>
          <cell r="D2445" t="str">
            <v>M</v>
          </cell>
          <cell r="E2445">
            <v>12.9</v>
          </cell>
          <cell r="F2445">
            <v>16.77</v>
          </cell>
        </row>
        <row r="2446">
          <cell r="B2446" t="str">
            <v>C2627</v>
          </cell>
          <cell r="C2446" t="str">
            <v>TUBO PVC SOLD. MARROM INCL.CONEXÕES D= 40mm (1 1/4")</v>
          </cell>
          <cell r="D2446" t="str">
            <v>M</v>
          </cell>
          <cell r="E2446">
            <v>15.89</v>
          </cell>
          <cell r="F2446">
            <v>20.66</v>
          </cell>
        </row>
        <row r="2447">
          <cell r="B2447" t="str">
            <v>C2628</v>
          </cell>
          <cell r="C2447" t="str">
            <v>TUBO PVC SOLD. MARROM INCL.CONEXÕES D= 50mm (1 1/2")</v>
          </cell>
          <cell r="D2447" t="str">
            <v>M</v>
          </cell>
          <cell r="E2447">
            <v>18.01</v>
          </cell>
          <cell r="F2447">
            <v>23.41</v>
          </cell>
        </row>
        <row r="2448">
          <cell r="B2448" t="str">
            <v>C2629</v>
          </cell>
          <cell r="C2448" t="str">
            <v>TUBO PVC SOLD. MARROM INCL.CONEXÕES D= 60mm (2")</v>
          </cell>
          <cell r="D2448" t="str">
            <v>M</v>
          </cell>
          <cell r="E2448">
            <v>26.05</v>
          </cell>
          <cell r="F2448">
            <v>33.87</v>
          </cell>
        </row>
        <row r="2449">
          <cell r="B2449" t="str">
            <v>C2631</v>
          </cell>
          <cell r="C2449" t="str">
            <v>TUBO PVC SOLD. MARROM INCL.CONEXÕES D=75mm (2 1/2")</v>
          </cell>
          <cell r="D2449" t="str">
            <v>M</v>
          </cell>
          <cell r="E2449">
            <v>38.36</v>
          </cell>
          <cell r="F2449">
            <v>49.87</v>
          </cell>
        </row>
        <row r="2450">
          <cell r="B2450" t="str">
            <v>C2632</v>
          </cell>
          <cell r="C2450" t="str">
            <v>TUBO PVC SOLD. MARROM INCL.CONEXÕES D=85MM(3')</v>
          </cell>
          <cell r="D2450" t="str">
            <v>M</v>
          </cell>
          <cell r="E2450">
            <v>44.58</v>
          </cell>
          <cell r="F2450">
            <v>57.95</v>
          </cell>
        </row>
        <row r="2451">
          <cell r="B2451" t="str">
            <v>C2630</v>
          </cell>
          <cell r="C2451" t="str">
            <v>TUBO PVC SOLD. MARROM INCL.CONEXÕES D=110mm(4')</v>
          </cell>
          <cell r="D2451" t="str">
            <v>M</v>
          </cell>
          <cell r="E2451">
            <v>66.03</v>
          </cell>
          <cell r="F2451">
            <v>85.84</v>
          </cell>
        </row>
        <row r="2452">
          <cell r="B2452" t="str">
            <v>C2633</v>
          </cell>
          <cell r="C2452" t="str">
            <v>TUBO RADIAL LEVE C/INSPEÇÃO PVC D=150mm (6")</v>
          </cell>
          <cell r="D2452" t="str">
            <v>UN</v>
          </cell>
          <cell r="E2452">
            <v>329.42</v>
          </cell>
          <cell r="F2452">
            <v>428.25</v>
          </cell>
        </row>
        <row r="2453">
          <cell r="B2453" t="str">
            <v>C2648</v>
          </cell>
          <cell r="C2453" t="str">
            <v>UNIÃO PVC BRANCO ROSC. D=1/2" (20mm)</v>
          </cell>
          <cell r="D2453" t="str">
            <v>UN</v>
          </cell>
          <cell r="E2453">
            <v>4.35</v>
          </cell>
          <cell r="F2453">
            <v>5.66</v>
          </cell>
        </row>
        <row r="2454">
          <cell r="B2454" t="str">
            <v>C2652</v>
          </cell>
          <cell r="C2454" t="str">
            <v>UNIÃO PVC BRANCO ROSC. D=3/4" (25mm)</v>
          </cell>
          <cell r="D2454" t="str">
            <v>UN</v>
          </cell>
          <cell r="E2454">
            <v>5.42</v>
          </cell>
          <cell r="F2454">
            <v>7.05</v>
          </cell>
        </row>
        <row r="2455">
          <cell r="B2455" t="str">
            <v>C2647</v>
          </cell>
          <cell r="C2455" t="str">
            <v>UNIÃO PVC BRANCO ROSC. D=1" (32mm)</v>
          </cell>
          <cell r="D2455" t="str">
            <v>UN</v>
          </cell>
          <cell r="E2455">
            <v>8.64</v>
          </cell>
          <cell r="F2455">
            <v>11.23</v>
          </cell>
        </row>
        <row r="2456">
          <cell r="B2456" t="str">
            <v>C2646</v>
          </cell>
          <cell r="C2456" t="str">
            <v>UNIÃO PVC BRANCO ROSC. D=1 1/4" (40mm)</v>
          </cell>
          <cell r="D2456" t="str">
            <v>UN</v>
          </cell>
          <cell r="E2456">
            <v>18.07</v>
          </cell>
          <cell r="F2456">
            <v>23.49</v>
          </cell>
        </row>
        <row r="2457">
          <cell r="B2457" t="str">
            <v>C2645</v>
          </cell>
          <cell r="C2457" t="str">
            <v>UNIÃO PVC BRANCO ROSC. D=1 1/2" (50mm)</v>
          </cell>
          <cell r="D2457" t="str">
            <v>UN</v>
          </cell>
          <cell r="E2457">
            <v>15.57</v>
          </cell>
          <cell r="F2457">
            <v>20.24</v>
          </cell>
        </row>
        <row r="2458">
          <cell r="B2458" t="str">
            <v>C2650</v>
          </cell>
          <cell r="C2458" t="str">
            <v>UNIÃO PVC BRANCO ROSC. D=2" (60mm)</v>
          </cell>
          <cell r="D2458" t="str">
            <v>UN</v>
          </cell>
          <cell r="E2458">
            <v>31.86</v>
          </cell>
          <cell r="F2458">
            <v>41.42</v>
          </cell>
        </row>
        <row r="2459">
          <cell r="B2459" t="str">
            <v>C2651</v>
          </cell>
          <cell r="C2459" t="str">
            <v>UNIÃO PVC BRANCO ROSC. D=3" (85mm)</v>
          </cell>
          <cell r="D2459" t="str">
            <v>UN</v>
          </cell>
          <cell r="E2459">
            <v>75.92</v>
          </cell>
          <cell r="F2459">
            <v>98.7</v>
          </cell>
        </row>
        <row r="2460">
          <cell r="B2460" t="str">
            <v>C2649</v>
          </cell>
          <cell r="C2460" t="str">
            <v>UNIÃO PVC BRANCO ROSC. D=2 1/2" (75mm)</v>
          </cell>
          <cell r="D2460" t="str">
            <v>UN</v>
          </cell>
          <cell r="E2460">
            <v>60.62</v>
          </cell>
          <cell r="F2460">
            <v>78.81</v>
          </cell>
        </row>
        <row r="2461">
          <cell r="B2461" t="str">
            <v>C2653</v>
          </cell>
          <cell r="C2461" t="str">
            <v>UNIÃO PVC BRANCO ROSC. D=4" (110mm)</v>
          </cell>
          <cell r="D2461" t="str">
            <v>UN</v>
          </cell>
          <cell r="E2461">
            <v>130.09</v>
          </cell>
          <cell r="F2461">
            <v>169.12</v>
          </cell>
        </row>
        <row r="2462">
          <cell r="B2462" t="str">
            <v>C2654</v>
          </cell>
          <cell r="C2462" t="str">
            <v>UNIÃO PVC SOLD. MARROM D= 20mm (1/2")</v>
          </cell>
          <cell r="D2462" t="str">
            <v>UN</v>
          </cell>
          <cell r="E2462">
            <v>4.42</v>
          </cell>
          <cell r="F2462">
            <v>5.75</v>
          </cell>
        </row>
        <row r="2463">
          <cell r="B2463" t="str">
            <v>C2655</v>
          </cell>
          <cell r="C2463" t="str">
            <v>UNIÃO PVC SOLD. MARROM D= 25mm (3/4")</v>
          </cell>
          <cell r="D2463" t="str">
            <v>UN</v>
          </cell>
          <cell r="E2463">
            <v>5.08</v>
          </cell>
          <cell r="F2463">
            <v>6.6</v>
          </cell>
        </row>
        <row r="2464">
          <cell r="B2464" t="str">
            <v>C2656</v>
          </cell>
          <cell r="C2464" t="str">
            <v>UNIÃO PVC SOLD. MARROM D= 32mm (1")</v>
          </cell>
          <cell r="D2464" t="str">
            <v>UN</v>
          </cell>
          <cell r="E2464">
            <v>8.36</v>
          </cell>
          <cell r="F2464">
            <v>10.87</v>
          </cell>
        </row>
        <row r="2465">
          <cell r="B2465" t="str">
            <v>C2657</v>
          </cell>
          <cell r="C2465" t="str">
            <v>UNIÃO PVC SOLD. MARROM D= 40mm (1 1/4")</v>
          </cell>
          <cell r="D2465" t="str">
            <v>UN</v>
          </cell>
          <cell r="E2465">
            <v>14.11</v>
          </cell>
          <cell r="F2465">
            <v>18.34</v>
          </cell>
        </row>
        <row r="2466">
          <cell r="B2466" t="str">
            <v>C2658</v>
          </cell>
          <cell r="C2466" t="str">
            <v>UNIÃO PVC SOLD. MARROM D= 50mm (1 1/2")</v>
          </cell>
          <cell r="D2466" t="str">
            <v>UN</v>
          </cell>
          <cell r="E2466">
            <v>16.48</v>
          </cell>
          <cell r="F2466">
            <v>21.42</v>
          </cell>
        </row>
        <row r="2467">
          <cell r="B2467" t="str">
            <v>C2659</v>
          </cell>
          <cell r="C2467" t="str">
            <v>UNIÃO PVC SOLD. MARROM D= 60mm (2")</v>
          </cell>
          <cell r="D2467" t="str">
            <v>UN</v>
          </cell>
          <cell r="E2467">
            <v>34.74</v>
          </cell>
          <cell r="F2467">
            <v>45.16</v>
          </cell>
        </row>
        <row r="2468">
          <cell r="B2468" t="str">
            <v>C2660</v>
          </cell>
          <cell r="C2468" t="str">
            <v>UNIÃO PVC SOLD. MARROM D= 75mm (2 1/2")</v>
          </cell>
          <cell r="D2468" t="str">
            <v>UN</v>
          </cell>
          <cell r="E2468">
            <v>101.33</v>
          </cell>
          <cell r="F2468">
            <v>131.73</v>
          </cell>
        </row>
        <row r="2469">
          <cell r="B2469" t="str">
            <v>C2661</v>
          </cell>
          <cell r="C2469" t="str">
            <v>UNIÃO PVC SOLD. MARROM D= 85mm (3")</v>
          </cell>
          <cell r="D2469" t="str">
            <v>UN</v>
          </cell>
          <cell r="E2469">
            <v>103.8</v>
          </cell>
          <cell r="F2469">
            <v>134.94</v>
          </cell>
        </row>
        <row r="2470">
          <cell r="B2470" t="str">
            <v>C2662</v>
          </cell>
          <cell r="C2470" t="str">
            <v>UNIÃO PVC SOLD. MARROM D=110mm (4")</v>
          </cell>
          <cell r="D2470" t="str">
            <v>UN</v>
          </cell>
          <cell r="E2470">
            <v>227.45</v>
          </cell>
          <cell r="F2470">
            <v>295.69</v>
          </cell>
        </row>
        <row r="2471">
          <cell r="C2471" t="str">
            <v>TUBOS E CONEXÕES DE PRFV</v>
          </cell>
          <cell r="F2471">
            <v>0</v>
          </cell>
        </row>
        <row r="2472">
          <cell r="B2472" t="str">
            <v>C4188</v>
          </cell>
          <cell r="C2472" t="str">
            <v>ASSENTAMENTO DE TUBO, PEÇAS E CONEXÕES EM PRFV, JE DN 300mm</v>
          </cell>
          <cell r="D2472" t="str">
            <v>M</v>
          </cell>
          <cell r="E2472">
            <v>5.46</v>
          </cell>
          <cell r="F2472">
            <v>7.1</v>
          </cell>
        </row>
        <row r="2473">
          <cell r="B2473" t="str">
            <v>C4189</v>
          </cell>
          <cell r="C2473" t="str">
            <v>ASSENTAMENTO DE TUBO, PEÇAS E CONEXÕES EM PRFV, JE DN 350mm</v>
          </cell>
          <cell r="D2473" t="str">
            <v>M</v>
          </cell>
          <cell r="E2473">
            <v>5.74</v>
          </cell>
          <cell r="F2473">
            <v>7.46</v>
          </cell>
        </row>
        <row r="2474">
          <cell r="B2474" t="str">
            <v>C4190</v>
          </cell>
          <cell r="C2474" t="str">
            <v>ASSENTAMENTO DE TUBO, PEÇAS E CONEXÕES EM PRFV, JE DN 400mm</v>
          </cell>
          <cell r="D2474" t="str">
            <v>M</v>
          </cell>
          <cell r="E2474">
            <v>6.75</v>
          </cell>
          <cell r="F2474">
            <v>8.78</v>
          </cell>
        </row>
        <row r="2475">
          <cell r="B2475" t="str">
            <v>C4191</v>
          </cell>
          <cell r="C2475" t="str">
            <v>ASSENTAMENTO DE TUBO, PEÇAS E CONEXÕES EM PRFV, JE DN 450mm</v>
          </cell>
          <cell r="D2475" t="str">
            <v>M</v>
          </cell>
          <cell r="E2475">
            <v>7.14</v>
          </cell>
          <cell r="F2475">
            <v>9.28</v>
          </cell>
        </row>
        <row r="2476">
          <cell r="B2476" t="str">
            <v>C4192</v>
          </cell>
          <cell r="C2476" t="str">
            <v>ASSENTAMENTO DE TUBO, PEÇAS E CONEXÕES EM PRFV, JE DN 500mm</v>
          </cell>
          <cell r="D2476" t="str">
            <v>M</v>
          </cell>
          <cell r="E2476">
            <v>7.54</v>
          </cell>
          <cell r="F2476">
            <v>9.8</v>
          </cell>
        </row>
        <row r="2477">
          <cell r="B2477" t="str">
            <v>C4193</v>
          </cell>
          <cell r="C2477" t="str">
            <v>ASSENTAMENTO DE TUBO, PEÇAS E CONEXÕES EM PRFV, JE DN 600mm</v>
          </cell>
          <cell r="D2477" t="str">
            <v>M</v>
          </cell>
          <cell r="E2477">
            <v>8.49</v>
          </cell>
          <cell r="F2477">
            <v>11.04</v>
          </cell>
        </row>
        <row r="2478">
          <cell r="B2478" t="str">
            <v>C4194</v>
          </cell>
          <cell r="C2478" t="str">
            <v>ASSENTAMENTO DE TUBO, PEÇAS E CONEXÕES EM PRFV, JE DN 700mm</v>
          </cell>
          <cell r="D2478" t="str">
            <v>M</v>
          </cell>
          <cell r="E2478">
            <v>9.62</v>
          </cell>
          <cell r="F2478">
            <v>12.51</v>
          </cell>
        </row>
        <row r="2479">
          <cell r="B2479" t="str">
            <v>C4195</v>
          </cell>
          <cell r="C2479" t="str">
            <v>ASSENTAMENTO DE TUBO, PEÇAS E CONEXÕES EM PRFV, JE DN 800mm</v>
          </cell>
          <cell r="D2479" t="str">
            <v>M</v>
          </cell>
          <cell r="E2479">
            <v>11.81</v>
          </cell>
          <cell r="F2479">
            <v>15.35</v>
          </cell>
        </row>
        <row r="2480">
          <cell r="B2480" t="str">
            <v>C4196</v>
          </cell>
          <cell r="C2480" t="str">
            <v>ASSENTAMENTO DE TUBO, PEÇAS E CONEXÕES EM PRFV, JE DN 900mm</v>
          </cell>
          <cell r="D2480" t="str">
            <v>M</v>
          </cell>
          <cell r="E2480">
            <v>13.31</v>
          </cell>
          <cell r="F2480">
            <v>17.3</v>
          </cell>
        </row>
        <row r="2481">
          <cell r="B2481" t="str">
            <v>C4197</v>
          </cell>
          <cell r="C2481" t="str">
            <v>ASSENTAMENTO DE TUBO, PEÇAS E CONEXÕES EM PRFV, JE DN 1000mm</v>
          </cell>
          <cell r="D2481" t="str">
            <v>M</v>
          </cell>
          <cell r="E2481">
            <v>15.07</v>
          </cell>
          <cell r="F2481">
            <v>19.59</v>
          </cell>
        </row>
        <row r="2482">
          <cell r="B2482" t="str">
            <v>C4198</v>
          </cell>
          <cell r="C2482" t="str">
            <v>ASSENTAMENTO DE TUBO, PEÇAS E CONEXÕES EM PRFV, JE DN 1200mm</v>
          </cell>
          <cell r="D2482" t="str">
            <v>M</v>
          </cell>
          <cell r="E2482">
            <v>17.95</v>
          </cell>
          <cell r="F2482">
            <v>23.34</v>
          </cell>
        </row>
        <row r="2483">
          <cell r="C2483" t="str">
            <v>TUBOS E CONEXÕES DE CERÂMICA</v>
          </cell>
          <cell r="F2483">
            <v>0</v>
          </cell>
        </row>
        <row r="2484">
          <cell r="B2484" t="str">
            <v>C0235</v>
          </cell>
          <cell r="C2484" t="str">
            <v>ASSENTAMENTO DE TUBOS E CONEXÕES CERÂMICOS, J.ARG. D= 100mm</v>
          </cell>
          <cell r="D2484" t="str">
            <v>M</v>
          </cell>
          <cell r="E2484">
            <v>2.15</v>
          </cell>
          <cell r="F2484">
            <v>2.8</v>
          </cell>
        </row>
        <row r="2485">
          <cell r="B2485" t="str">
            <v>C0239</v>
          </cell>
          <cell r="C2485" t="str">
            <v>ASSENTAMENTO DE TUBOS E CONEXÕES CERÂMICOS, J.ARG. D=150mm</v>
          </cell>
          <cell r="D2485" t="str">
            <v>M</v>
          </cell>
          <cell r="E2485">
            <v>2.81</v>
          </cell>
          <cell r="F2485">
            <v>3.65</v>
          </cell>
        </row>
        <row r="2486">
          <cell r="B2486" t="str">
            <v>C0236</v>
          </cell>
          <cell r="C2486" t="str">
            <v>ASSENTAMENTO DE TUBOS E CONEXÕES CERÂMICOS, J.ARG. D= 200mm</v>
          </cell>
          <cell r="D2486" t="str">
            <v>M</v>
          </cell>
          <cell r="E2486">
            <v>3.46</v>
          </cell>
          <cell r="F2486">
            <v>4.5</v>
          </cell>
        </row>
        <row r="2487">
          <cell r="B2487" t="str">
            <v>C0237</v>
          </cell>
          <cell r="C2487" t="str">
            <v>ASSENTAMENTO DE TUBOS E CONEXÕES CERÂMICOS, J.ARG. D= 250mm</v>
          </cell>
          <cell r="D2487" t="str">
            <v>M</v>
          </cell>
          <cell r="E2487">
            <v>4.83</v>
          </cell>
          <cell r="F2487">
            <v>6.28</v>
          </cell>
        </row>
        <row r="2488">
          <cell r="B2488" t="str">
            <v>C0238</v>
          </cell>
          <cell r="C2488" t="str">
            <v>ASSENTAMENTO DE TUBOS E CONEXÕES CERÂMICOS, J.ARG. D= 300mm</v>
          </cell>
          <cell r="D2488" t="str">
            <v>M</v>
          </cell>
          <cell r="E2488">
            <v>5.97</v>
          </cell>
          <cell r="F2488">
            <v>7.76</v>
          </cell>
        </row>
        <row r="2489">
          <cell r="B2489" t="str">
            <v>C0240</v>
          </cell>
          <cell r="C2489" t="str">
            <v>ASSENTAMENTO DE TUBOS E CONEXÕES CERÂMICOS, J.ASF. D= 100mm</v>
          </cell>
          <cell r="D2489" t="str">
            <v>M</v>
          </cell>
          <cell r="E2489">
            <v>6.4</v>
          </cell>
          <cell r="F2489">
            <v>8.32</v>
          </cell>
        </row>
        <row r="2490">
          <cell r="B2490" t="str">
            <v>C0241</v>
          </cell>
          <cell r="C2490" t="str">
            <v>ASSENTAMENTO DE TUBOS E CONEXÕES CERÂMICOS, J.ASF. D= 150mm</v>
          </cell>
          <cell r="D2490" t="str">
            <v>M</v>
          </cell>
          <cell r="E2490">
            <v>7.32</v>
          </cell>
          <cell r="F2490">
            <v>9.52</v>
          </cell>
        </row>
        <row r="2491">
          <cell r="B2491" t="str">
            <v>C0242</v>
          </cell>
          <cell r="C2491" t="str">
            <v>ASSENTAMENTO DE TUBOS E CONEXÕES CERÂMICOS, J.ASF. D= 200mm</v>
          </cell>
          <cell r="D2491" t="str">
            <v>M</v>
          </cell>
          <cell r="E2491">
            <v>8.73</v>
          </cell>
          <cell r="F2491">
            <v>11.35</v>
          </cell>
        </row>
        <row r="2492">
          <cell r="B2492" t="str">
            <v>C0243</v>
          </cell>
          <cell r="C2492" t="str">
            <v>ASSENTAMENTO DE TUBOS E CONEXÕES CERÂMICOS, J.ASF. D= 250mm</v>
          </cell>
          <cell r="D2492" t="str">
            <v>M</v>
          </cell>
          <cell r="E2492">
            <v>11.97</v>
          </cell>
          <cell r="F2492">
            <v>15.56</v>
          </cell>
        </row>
        <row r="2493">
          <cell r="B2493" t="str">
            <v>C0244</v>
          </cell>
          <cell r="C2493" t="str">
            <v>ASSENTAMENTO DE TUBOS E CONEXÕES CERÂMICOS, J.ASF. D= 300mm</v>
          </cell>
          <cell r="D2493" t="str">
            <v>M</v>
          </cell>
          <cell r="E2493">
            <v>15.11</v>
          </cell>
          <cell r="F2493">
            <v>19.64</v>
          </cell>
        </row>
        <row r="2494">
          <cell r="B2494" t="str">
            <v>C0245</v>
          </cell>
          <cell r="C2494" t="str">
            <v>ASSENTAMENTO DE TUBOS E CONEXÕES CERÂMICOS, J.ASF. D= 350mm</v>
          </cell>
          <cell r="D2494" t="str">
            <v>M</v>
          </cell>
          <cell r="E2494">
            <v>19.45</v>
          </cell>
          <cell r="F2494">
            <v>25.29</v>
          </cell>
        </row>
        <row r="2495">
          <cell r="B2495" t="str">
            <v>C0246</v>
          </cell>
          <cell r="C2495" t="str">
            <v>ASSENTAMENTO DE TUBOS E CONEXÕES CERÂMICOS, J.ASF. D= 400mm</v>
          </cell>
          <cell r="D2495" t="str">
            <v>M</v>
          </cell>
          <cell r="E2495">
            <v>24.09</v>
          </cell>
          <cell r="F2495">
            <v>31.32</v>
          </cell>
        </row>
        <row r="2496">
          <cell r="C2496" t="str">
            <v>TUBOS E CONEXÕES DE CONCRETO</v>
          </cell>
          <cell r="F2496">
            <v>0</v>
          </cell>
        </row>
        <row r="2497">
          <cell r="B2497" t="str">
            <v>C0305</v>
          </cell>
          <cell r="C2497" t="str">
            <v>ASSENTAMENTO DE TUBOS EM CONCRETO,JUNTA ARGAMASSADA, D=150mm</v>
          </cell>
          <cell r="D2497" t="str">
            <v>M</v>
          </cell>
          <cell r="E2497">
            <v>7.64</v>
          </cell>
          <cell r="F2497">
            <v>9.93</v>
          </cell>
        </row>
        <row r="2498">
          <cell r="B2498" t="str">
            <v>C0306</v>
          </cell>
          <cell r="C2498" t="str">
            <v>ASSENTAMENTO DE TUBOS EM CONCRETO,JUNTA ARGAMASSADA, D=200mm</v>
          </cell>
          <cell r="D2498" t="str">
            <v>M</v>
          </cell>
          <cell r="E2498">
            <v>10.14</v>
          </cell>
          <cell r="F2498">
            <v>13.18</v>
          </cell>
        </row>
        <row r="2499">
          <cell r="B2499" t="str">
            <v>C0298</v>
          </cell>
          <cell r="C2499" t="str">
            <v>ASSENTAMENTO DE TUBOS EM CONCRETO, JE D= 300mm</v>
          </cell>
          <cell r="D2499" t="str">
            <v>M</v>
          </cell>
          <cell r="E2499">
            <v>14.32</v>
          </cell>
          <cell r="F2499">
            <v>18.62</v>
          </cell>
        </row>
        <row r="2500">
          <cell r="B2500" t="str">
            <v>C0299</v>
          </cell>
          <cell r="C2500" t="str">
            <v>ASSENTAMENTO DE TUBOS EM CONCRETO, JE D= 400mm</v>
          </cell>
          <cell r="D2500" t="str">
            <v>M</v>
          </cell>
          <cell r="E2500">
            <v>22.2</v>
          </cell>
          <cell r="F2500">
            <v>28.86</v>
          </cell>
        </row>
        <row r="2501">
          <cell r="B2501" t="str">
            <v>C0300</v>
          </cell>
          <cell r="C2501" t="str">
            <v>ASSENTAMENTO DE TUBOS EM CONCRETO, JE D=500mm</v>
          </cell>
          <cell r="D2501" t="str">
            <v>M</v>
          </cell>
          <cell r="E2501">
            <v>31</v>
          </cell>
          <cell r="F2501">
            <v>40.3</v>
          </cell>
        </row>
        <row r="2502">
          <cell r="B2502" t="str">
            <v>C0301</v>
          </cell>
          <cell r="C2502" t="str">
            <v>ASSENTAMENTO DE TUBOS EM CONCRETO, JE D=600mm</v>
          </cell>
          <cell r="D2502" t="str">
            <v>M</v>
          </cell>
          <cell r="E2502">
            <v>39.23</v>
          </cell>
          <cell r="F2502">
            <v>51</v>
          </cell>
        </row>
        <row r="2503">
          <cell r="B2503" t="str">
            <v>C0302</v>
          </cell>
          <cell r="C2503" t="str">
            <v>ASSENTAMENTO DE TUBOS EM CONCRETO, JE D= 700mm</v>
          </cell>
          <cell r="D2503" t="str">
            <v>M</v>
          </cell>
          <cell r="E2503">
            <v>49.55</v>
          </cell>
          <cell r="F2503">
            <v>64.42</v>
          </cell>
        </row>
        <row r="2504">
          <cell r="B2504" t="str">
            <v>C0303</v>
          </cell>
          <cell r="C2504" t="str">
            <v>ASSENTAMENTO DE TUBOS EM CONCRETO, JE D= 800mm</v>
          </cell>
          <cell r="D2504" t="str">
            <v>M</v>
          </cell>
          <cell r="E2504">
            <v>58.61</v>
          </cell>
          <cell r="F2504">
            <v>76.19</v>
          </cell>
        </row>
        <row r="2505">
          <cell r="B2505" t="str">
            <v>C0304</v>
          </cell>
          <cell r="C2505" t="str">
            <v>ASSENTAMENTO DE TUBOS EM CONCRETO, JE D= 900mm</v>
          </cell>
          <cell r="D2505" t="str">
            <v>M</v>
          </cell>
          <cell r="E2505">
            <v>73.24</v>
          </cell>
          <cell r="F2505">
            <v>95.21</v>
          </cell>
        </row>
        <row r="2506">
          <cell r="B2506" t="str">
            <v>C0293</v>
          </cell>
          <cell r="C2506" t="str">
            <v>ASSENTAMENTO DE TUBOS EM CONCRETO, JE D= 1000mm</v>
          </cell>
          <cell r="D2506" t="str">
            <v>M</v>
          </cell>
          <cell r="E2506">
            <v>97.46</v>
          </cell>
          <cell r="F2506">
            <v>126.7</v>
          </cell>
        </row>
        <row r="2507">
          <cell r="B2507" t="str">
            <v>C0294</v>
          </cell>
          <cell r="C2507" t="str">
            <v>ASSENTAMENTO DE TUBOS EM CONCRETO, JE D= 1200mm</v>
          </cell>
          <cell r="D2507" t="str">
            <v>M</v>
          </cell>
          <cell r="E2507">
            <v>131.48</v>
          </cell>
          <cell r="F2507">
            <v>170.92</v>
          </cell>
        </row>
        <row r="2508">
          <cell r="B2508" t="str">
            <v>C0295</v>
          </cell>
          <cell r="C2508" t="str">
            <v>ASSENTAMENTO DE TUBOS EM CONCRETO, JE D=1500mm</v>
          </cell>
          <cell r="D2508" t="str">
            <v>M</v>
          </cell>
          <cell r="E2508">
            <v>166.58</v>
          </cell>
          <cell r="F2508">
            <v>216.55</v>
          </cell>
        </row>
        <row r="2509">
          <cell r="B2509" t="str">
            <v>C0296</v>
          </cell>
          <cell r="C2509" t="str">
            <v>ASSENTAMENTO DE TUBOS EM CONCRETO, JE D= 1750mm</v>
          </cell>
          <cell r="D2509" t="str">
            <v>M</v>
          </cell>
          <cell r="E2509">
            <v>212.52</v>
          </cell>
          <cell r="F2509">
            <v>276.28</v>
          </cell>
        </row>
        <row r="2510">
          <cell r="B2510" t="str">
            <v>C0297</v>
          </cell>
          <cell r="C2510" t="str">
            <v>ASSENTAMENTO DE TUBOS EM CONCRETO, JE D=2000mm</v>
          </cell>
          <cell r="D2510" t="str">
            <v>M</v>
          </cell>
          <cell r="E2510">
            <v>271.22</v>
          </cell>
          <cell r="F2510">
            <v>352.59</v>
          </cell>
        </row>
        <row r="2511">
          <cell r="C2511" t="str">
            <v>TUBOS E CONEXÕES DE COBRE</v>
          </cell>
          <cell r="F2511">
            <v>0</v>
          </cell>
        </row>
        <row r="2512">
          <cell r="B2512" t="str">
            <v>C1007</v>
          </cell>
          <cell r="C2512" t="str">
            <v>CURVA COBRE OU BRONZE D= 15mm (1/2")</v>
          </cell>
          <cell r="D2512" t="str">
            <v>UN</v>
          </cell>
          <cell r="E2512">
            <v>4.62</v>
          </cell>
          <cell r="F2512">
            <v>6.01</v>
          </cell>
        </row>
        <row r="2513">
          <cell r="B2513" t="str">
            <v>C1008</v>
          </cell>
          <cell r="C2513" t="str">
            <v>CURVA COBRE OU BRONZE D= 22mm (3/4")</v>
          </cell>
          <cell r="D2513" t="str">
            <v>UN</v>
          </cell>
          <cell r="E2513">
            <v>7.52</v>
          </cell>
          <cell r="F2513">
            <v>9.78</v>
          </cell>
        </row>
        <row r="2514">
          <cell r="B2514" t="str">
            <v>C1009</v>
          </cell>
          <cell r="C2514" t="str">
            <v>CURVA COBRE OU BRONZE D= 28mm (1")</v>
          </cell>
          <cell r="D2514" t="str">
            <v>UN</v>
          </cell>
          <cell r="E2514">
            <v>10.05</v>
          </cell>
          <cell r="F2514">
            <v>13.07</v>
          </cell>
        </row>
        <row r="2515">
          <cell r="B2515" t="str">
            <v>C1010</v>
          </cell>
          <cell r="C2515" t="str">
            <v>CURVA COBRE OU BRONZE D= 35mm (1 1/4")</v>
          </cell>
          <cell r="D2515" t="str">
            <v>UN</v>
          </cell>
          <cell r="E2515">
            <v>23.32</v>
          </cell>
          <cell r="F2515">
            <v>30.32</v>
          </cell>
        </row>
        <row r="2516">
          <cell r="B2516" t="str">
            <v>C1011</v>
          </cell>
          <cell r="C2516" t="str">
            <v>CURVA COBRE OU BRONZE D= 42mm (1 1/2")</v>
          </cell>
          <cell r="D2516" t="str">
            <v>UN</v>
          </cell>
          <cell r="E2516">
            <v>38.21</v>
          </cell>
          <cell r="F2516">
            <v>49.67</v>
          </cell>
        </row>
        <row r="2517">
          <cell r="B2517" t="str">
            <v>C1012</v>
          </cell>
          <cell r="C2517" t="str">
            <v>CURVA COBRE OU BRONZE D= 54mm (2")</v>
          </cell>
          <cell r="D2517" t="str">
            <v>UN</v>
          </cell>
          <cell r="E2517">
            <v>57.02</v>
          </cell>
          <cell r="F2517">
            <v>74.13</v>
          </cell>
        </row>
        <row r="2518">
          <cell r="B2518" t="str">
            <v>C1013</v>
          </cell>
          <cell r="C2518" t="str">
            <v>CURVA COBRE OU BRONZE D= 66mm (2 1/2")</v>
          </cell>
          <cell r="D2518" t="str">
            <v>UN</v>
          </cell>
          <cell r="E2518">
            <v>161.41</v>
          </cell>
          <cell r="F2518">
            <v>209.83</v>
          </cell>
        </row>
        <row r="2519">
          <cell r="B2519" t="str">
            <v>C1014</v>
          </cell>
          <cell r="C2519" t="str">
            <v>CURVA COBRE OU BRONZE D= 79mm (3")</v>
          </cell>
          <cell r="D2519" t="str">
            <v>UN</v>
          </cell>
          <cell r="E2519">
            <v>191.33</v>
          </cell>
          <cell r="F2519">
            <v>248.73</v>
          </cell>
        </row>
        <row r="2520">
          <cell r="B2520" t="str">
            <v>C1015</v>
          </cell>
          <cell r="C2520" t="str">
            <v>CURVA COBRE OU BRONZE D=104mm (4")</v>
          </cell>
          <cell r="D2520" t="str">
            <v>UN</v>
          </cell>
          <cell r="E2520">
            <v>359.28</v>
          </cell>
          <cell r="F2520">
            <v>467.06</v>
          </cell>
        </row>
        <row r="2521">
          <cell r="B2521" t="str">
            <v>C2332</v>
          </cell>
          <cell r="C2521" t="str">
            <v>TÊ COBRE OU BRONZE D= 15mm (1/2")</v>
          </cell>
          <cell r="D2521" t="str">
            <v>UN</v>
          </cell>
          <cell r="E2521">
            <v>5.53</v>
          </cell>
          <cell r="F2521">
            <v>7.19</v>
          </cell>
        </row>
        <row r="2522">
          <cell r="B2522" t="str">
            <v>C2333</v>
          </cell>
          <cell r="C2522" t="str">
            <v>TÊ COBRE OU BRONZE D= 22mm (3/4")</v>
          </cell>
          <cell r="D2522" t="str">
            <v>UN</v>
          </cell>
          <cell r="E2522">
            <v>8.32</v>
          </cell>
          <cell r="F2522">
            <v>10.82</v>
          </cell>
        </row>
        <row r="2523">
          <cell r="B2523" t="str">
            <v>C2334</v>
          </cell>
          <cell r="C2523" t="str">
            <v>TÊ COBRE OU BRONZE D= 28mm (1")</v>
          </cell>
          <cell r="D2523" t="str">
            <v>UN</v>
          </cell>
          <cell r="E2523">
            <v>12.82</v>
          </cell>
          <cell r="F2523">
            <v>16.67</v>
          </cell>
        </row>
        <row r="2524">
          <cell r="B2524" t="str">
            <v>C2335</v>
          </cell>
          <cell r="C2524" t="str">
            <v>TÊ COBRE OU BRONZE D= 35mm (1 1/4")</v>
          </cell>
          <cell r="D2524" t="str">
            <v>UN</v>
          </cell>
          <cell r="E2524">
            <v>28.65</v>
          </cell>
          <cell r="F2524">
            <v>37.25</v>
          </cell>
        </row>
        <row r="2525">
          <cell r="B2525" t="str">
            <v>C2336</v>
          </cell>
          <cell r="C2525" t="str">
            <v>TÊ COBRE OU BRONZE D= 42mm (1 1/2")</v>
          </cell>
          <cell r="D2525" t="str">
            <v>UN</v>
          </cell>
          <cell r="E2525">
            <v>43.08</v>
          </cell>
          <cell r="F2525">
            <v>56</v>
          </cell>
        </row>
        <row r="2526">
          <cell r="B2526" t="str">
            <v>C2337</v>
          </cell>
          <cell r="C2526" t="str">
            <v>TÊ COBRE OU BRONZE D= 54mm (2")</v>
          </cell>
          <cell r="D2526" t="str">
            <v>UN</v>
          </cell>
          <cell r="E2526">
            <v>85.28</v>
          </cell>
          <cell r="F2526">
            <v>110.86</v>
          </cell>
        </row>
        <row r="2527">
          <cell r="B2527" t="str">
            <v>C2338</v>
          </cell>
          <cell r="C2527" t="str">
            <v>TÊ COBRE OU BRONZE D= 66mm (2 1/2")</v>
          </cell>
          <cell r="D2527" t="str">
            <v>UN</v>
          </cell>
          <cell r="E2527">
            <v>197.38</v>
          </cell>
          <cell r="F2527">
            <v>256.59</v>
          </cell>
        </row>
        <row r="2528">
          <cell r="B2528" t="str">
            <v>C2339</v>
          </cell>
          <cell r="C2528" t="str">
            <v>TÊ COBRE OU BRONZE D= 79mm (3")</v>
          </cell>
          <cell r="D2528" t="str">
            <v>UN</v>
          </cell>
          <cell r="E2528">
            <v>305.52</v>
          </cell>
          <cell r="F2528">
            <v>397.18</v>
          </cell>
        </row>
        <row r="2529">
          <cell r="B2529" t="str">
            <v>C2340</v>
          </cell>
          <cell r="C2529" t="str">
            <v>TÊ COBRE OU BRONZE D=104mm (4")</v>
          </cell>
          <cell r="D2529" t="str">
            <v>UN</v>
          </cell>
          <cell r="E2529">
            <v>661.97</v>
          </cell>
          <cell r="F2529">
            <v>860.56</v>
          </cell>
        </row>
        <row r="2530">
          <cell r="B2530" t="str">
            <v>C2565</v>
          </cell>
          <cell r="C2530" t="str">
            <v>TUBO COBRE D= 15mm(1/2")</v>
          </cell>
          <cell r="D2530" t="str">
            <v>M</v>
          </cell>
          <cell r="E2530">
            <v>23.46</v>
          </cell>
          <cell r="F2530">
            <v>30.5</v>
          </cell>
        </row>
        <row r="2531">
          <cell r="B2531" t="str">
            <v>C2566</v>
          </cell>
          <cell r="C2531" t="str">
            <v>TUBO COBRE D= 22mm (3/4")</v>
          </cell>
          <cell r="D2531" t="str">
            <v>M</v>
          </cell>
          <cell r="E2531">
            <v>36.6</v>
          </cell>
          <cell r="F2531">
            <v>47.58</v>
          </cell>
        </row>
        <row r="2532">
          <cell r="B2532" t="str">
            <v>C2567</v>
          </cell>
          <cell r="C2532" t="str">
            <v>TUBO COBRE D= 28mm (1")</v>
          </cell>
          <cell r="D2532" t="str">
            <v>M</v>
          </cell>
          <cell r="E2532">
            <v>45.64</v>
          </cell>
          <cell r="F2532">
            <v>59.33</v>
          </cell>
        </row>
        <row r="2533">
          <cell r="B2533" t="str">
            <v>C2568</v>
          </cell>
          <cell r="C2533" t="str">
            <v>TUBO COBRE D= 35mm (1 1/4")</v>
          </cell>
          <cell r="D2533" t="str">
            <v>M</v>
          </cell>
          <cell r="E2533">
            <v>69.06</v>
          </cell>
          <cell r="F2533">
            <v>89.78</v>
          </cell>
        </row>
        <row r="2534">
          <cell r="B2534" t="str">
            <v>C2569</v>
          </cell>
          <cell r="C2534" t="str">
            <v>TUBO COBRE D= 42mm (1 1/2")</v>
          </cell>
          <cell r="D2534" t="str">
            <v>M</v>
          </cell>
          <cell r="E2534">
            <v>82.31</v>
          </cell>
          <cell r="F2534">
            <v>107</v>
          </cell>
        </row>
        <row r="2535">
          <cell r="B2535" t="str">
            <v>C2570</v>
          </cell>
          <cell r="C2535" t="str">
            <v>TUBO COBRE D= 54mm (2")</v>
          </cell>
          <cell r="D2535" t="str">
            <v>M</v>
          </cell>
          <cell r="E2535">
            <v>116.05</v>
          </cell>
          <cell r="F2535">
            <v>150.87</v>
          </cell>
        </row>
        <row r="2536">
          <cell r="B2536" t="str">
            <v>C2571</v>
          </cell>
          <cell r="C2536" t="str">
            <v>TUBO COBRE D= 66mm (2 1/2")</v>
          </cell>
          <cell r="D2536" t="str">
            <v>M</v>
          </cell>
          <cell r="E2536">
            <v>157.28</v>
          </cell>
          <cell r="F2536">
            <v>204.46</v>
          </cell>
        </row>
        <row r="2537">
          <cell r="B2537" t="str">
            <v>C2572</v>
          </cell>
          <cell r="C2537" t="str">
            <v>TUBO COBRE D= 79mm (3")</v>
          </cell>
          <cell r="D2537" t="str">
            <v>M</v>
          </cell>
          <cell r="E2537">
            <v>228.22</v>
          </cell>
          <cell r="F2537">
            <v>296.69</v>
          </cell>
        </row>
        <row r="2538">
          <cell r="B2538" t="str">
            <v>C2573</v>
          </cell>
          <cell r="C2538" t="str">
            <v>TUBO COBRE D=104mm (4")</v>
          </cell>
          <cell r="D2538" t="str">
            <v>M</v>
          </cell>
          <cell r="E2538">
            <v>328.29</v>
          </cell>
          <cell r="F2538">
            <v>426.78</v>
          </cell>
        </row>
        <row r="2539">
          <cell r="B2539" t="str">
            <v>C2574</v>
          </cell>
          <cell r="C2539" t="str">
            <v>TUBO COBRE INCLUSIVE CONEXÕES D= 15mm (1/2")</v>
          </cell>
          <cell r="D2539" t="str">
            <v>M</v>
          </cell>
          <cell r="E2539">
            <v>43.82</v>
          </cell>
          <cell r="F2539">
            <v>56.97</v>
          </cell>
        </row>
        <row r="2540">
          <cell r="B2540" t="str">
            <v>C2575</v>
          </cell>
          <cell r="C2540" t="str">
            <v>TUBO COBRE INCLUSIVE CONEXÕES D= 22mm (3/4")</v>
          </cell>
          <cell r="D2540" t="str">
            <v>M</v>
          </cell>
          <cell r="E2540">
            <v>63.34</v>
          </cell>
          <cell r="F2540">
            <v>82.34</v>
          </cell>
        </row>
        <row r="2541">
          <cell r="B2541" t="str">
            <v>C2576</v>
          </cell>
          <cell r="C2541" t="str">
            <v>TUBO COBRE INCLUSIVE CONEXÕES D= 28mm (1")</v>
          </cell>
          <cell r="D2541" t="str">
            <v>M</v>
          </cell>
          <cell r="E2541">
            <v>75.4</v>
          </cell>
          <cell r="F2541">
            <v>98.02</v>
          </cell>
        </row>
        <row r="2542">
          <cell r="B2542" t="str">
            <v>C2577</v>
          </cell>
          <cell r="C2542" t="str">
            <v>TUBO COBRE INCLUSIVE CONEXÕES D= 35mm (1 1/4")</v>
          </cell>
          <cell r="D2542" t="str">
            <v>M</v>
          </cell>
          <cell r="E2542">
            <v>111.88</v>
          </cell>
          <cell r="F2542">
            <v>145.44</v>
          </cell>
        </row>
        <row r="2543">
          <cell r="B2543" t="str">
            <v>C2578</v>
          </cell>
          <cell r="C2543" t="str">
            <v>TUBO COBRE INCLUSIVE CONEXÕES D= 42mm (1 1/2")</v>
          </cell>
          <cell r="D2543" t="str">
            <v>M</v>
          </cell>
          <cell r="E2543">
            <v>125.23</v>
          </cell>
          <cell r="F2543">
            <v>162.8</v>
          </cell>
        </row>
        <row r="2544">
          <cell r="B2544" t="str">
            <v>C2579</v>
          </cell>
          <cell r="C2544" t="str">
            <v>TUBO COBRE INCLUSIVE CONEXÕES D= 54mm (2")</v>
          </cell>
          <cell r="D2544" t="str">
            <v>M</v>
          </cell>
          <cell r="E2544">
            <v>175.9</v>
          </cell>
          <cell r="F2544">
            <v>228.67</v>
          </cell>
        </row>
        <row r="2545">
          <cell r="B2545" t="str">
            <v>C2580</v>
          </cell>
          <cell r="C2545" t="str">
            <v>TUBO COBRE INCLUSIVE CONEXÕES D= 66mm (2 1/2")</v>
          </cell>
          <cell r="D2545" t="str">
            <v>M</v>
          </cell>
          <cell r="E2545">
            <v>237.69</v>
          </cell>
          <cell r="F2545">
            <v>309</v>
          </cell>
        </row>
        <row r="2546">
          <cell r="B2546" t="str">
            <v>C2581</v>
          </cell>
          <cell r="C2546" t="str">
            <v>TUBO COBRE INCLUSIVE CONEXÕES D= 79mm (3")</v>
          </cell>
          <cell r="D2546" t="str">
            <v>M</v>
          </cell>
          <cell r="E2546">
            <v>320.92</v>
          </cell>
          <cell r="F2546">
            <v>417.2</v>
          </cell>
        </row>
        <row r="2547">
          <cell r="B2547" t="str">
            <v>C2582</v>
          </cell>
          <cell r="C2547" t="str">
            <v>TUBO COBRE INCLUSIVE CONEXÕES D=104mm (4")</v>
          </cell>
          <cell r="D2547" t="str">
            <v>M</v>
          </cell>
          <cell r="E2547">
            <v>460.14</v>
          </cell>
          <cell r="F2547">
            <v>598.18</v>
          </cell>
        </row>
        <row r="2548">
          <cell r="C2548" t="str">
            <v>REGISTROS E VÁLVULAS</v>
          </cell>
          <cell r="F2548">
            <v>0</v>
          </cell>
        </row>
        <row r="2549">
          <cell r="B2549" t="str">
            <v>C3599</v>
          </cell>
          <cell r="C2549" t="str">
            <v>MUTIRÃO MISTO - REGISTRO DE GAVETA BRUTO D=20mm (3/4")</v>
          </cell>
          <cell r="D2549" t="str">
            <v>UN</v>
          </cell>
          <cell r="E2549">
            <v>24.04</v>
          </cell>
          <cell r="F2549">
            <v>31.25</v>
          </cell>
        </row>
        <row r="2550">
          <cell r="B2550" t="str">
            <v>C3600</v>
          </cell>
          <cell r="C2550" t="str">
            <v>MUTIRÃO MISTO - REGISTRO DE PRESSÃO D=20mm (3/4")</v>
          </cell>
          <cell r="D2550" t="str">
            <v>UN</v>
          </cell>
          <cell r="E2550">
            <v>12.99</v>
          </cell>
          <cell r="F2550">
            <v>16.89</v>
          </cell>
        </row>
        <row r="2551">
          <cell r="B2551" t="str">
            <v>C2156</v>
          </cell>
          <cell r="C2551" t="str">
            <v>REGISTRO DE GAVETA BRUTO D= 15mm (1/2")</v>
          </cell>
          <cell r="D2551" t="str">
            <v>UN</v>
          </cell>
          <cell r="E2551">
            <v>26.07</v>
          </cell>
          <cell r="F2551">
            <v>33.89</v>
          </cell>
        </row>
        <row r="2552">
          <cell r="B2552" t="str">
            <v>C2157</v>
          </cell>
          <cell r="C2552" t="str">
            <v>REGISTRO DE GAVETA BRUTO D= 20mm (3/4")</v>
          </cell>
          <cell r="D2552" t="str">
            <v>UN</v>
          </cell>
          <cell r="E2552">
            <v>27.02</v>
          </cell>
          <cell r="F2552">
            <v>35.13</v>
          </cell>
        </row>
        <row r="2553">
          <cell r="B2553" t="str">
            <v>C2158</v>
          </cell>
          <cell r="C2553" t="str">
            <v>REGISTRO DE GAVETA BRUTO D= 25mm (1")</v>
          </cell>
          <cell r="D2553" t="str">
            <v>UN</v>
          </cell>
          <cell r="E2553">
            <v>35.2</v>
          </cell>
          <cell r="F2553">
            <v>45.76</v>
          </cell>
        </row>
        <row r="2554">
          <cell r="B2554" t="str">
            <v>C2159</v>
          </cell>
          <cell r="C2554" t="str">
            <v>REGISTRO DE GAVETA BRUTO D= 32mm (1 1/4")</v>
          </cell>
          <cell r="D2554" t="str">
            <v>UN</v>
          </cell>
          <cell r="E2554">
            <v>48.64</v>
          </cell>
          <cell r="F2554">
            <v>63.23</v>
          </cell>
        </row>
        <row r="2555">
          <cell r="B2555" t="str">
            <v>C2160</v>
          </cell>
          <cell r="C2555" t="str">
            <v>REGISTRO DE GAVETA BRUTO D= 40mm (1 1/2")</v>
          </cell>
          <cell r="D2555" t="str">
            <v>UN</v>
          </cell>
          <cell r="E2555">
            <v>56.6</v>
          </cell>
          <cell r="F2555">
            <v>73.58</v>
          </cell>
        </row>
        <row r="2556">
          <cell r="B2556" t="str">
            <v>C2161</v>
          </cell>
          <cell r="C2556" t="str">
            <v>REGISTRO DE GAVETA BRUTO D= 50mm (2")</v>
          </cell>
          <cell r="D2556" t="str">
            <v>UN</v>
          </cell>
          <cell r="E2556">
            <v>81.12</v>
          </cell>
          <cell r="F2556">
            <v>105.46</v>
          </cell>
        </row>
        <row r="2557">
          <cell r="B2557" t="str">
            <v>C2162</v>
          </cell>
          <cell r="C2557" t="str">
            <v>REGISTRO DE GAVETA BRUTO D= 65mm (2 1/2")</v>
          </cell>
          <cell r="D2557" t="str">
            <v>UN</v>
          </cell>
          <cell r="E2557">
            <v>192.63</v>
          </cell>
          <cell r="F2557">
            <v>250.42</v>
          </cell>
        </row>
        <row r="2558">
          <cell r="B2558" t="str">
            <v>C2163</v>
          </cell>
          <cell r="C2558" t="str">
            <v>REGISTRO DE GAVETA BRUTO D= 80mm (3")</v>
          </cell>
          <cell r="D2558" t="str">
            <v>UN</v>
          </cell>
          <cell r="E2558">
            <v>288.24</v>
          </cell>
          <cell r="F2558">
            <v>374.71</v>
          </cell>
        </row>
        <row r="2559">
          <cell r="B2559" t="str">
            <v>C2164</v>
          </cell>
          <cell r="C2559" t="str">
            <v>REGISTRO DE GAVETA BRUTO D=100mm (4")</v>
          </cell>
          <cell r="D2559" t="str">
            <v>UN</v>
          </cell>
          <cell r="E2559">
            <v>446.81</v>
          </cell>
          <cell r="F2559">
            <v>580.85</v>
          </cell>
        </row>
        <row r="2560">
          <cell r="B2560" t="str">
            <v>C2165</v>
          </cell>
          <cell r="C2560" t="str">
            <v>REGISTRO DE GAVETA C/CANOPLA CROMADA D= 15mm (1/2")</v>
          </cell>
          <cell r="D2560" t="str">
            <v>UN</v>
          </cell>
          <cell r="E2560">
            <v>51.06</v>
          </cell>
          <cell r="F2560">
            <v>66.38</v>
          </cell>
        </row>
        <row r="2561">
          <cell r="B2561" t="str">
            <v>C2166</v>
          </cell>
          <cell r="C2561" t="str">
            <v>REGISTRO DE GAVETA C/CANOPLA CROMADA D= 20mm (3/4")</v>
          </cell>
          <cell r="D2561" t="str">
            <v>UN</v>
          </cell>
          <cell r="E2561">
            <v>51.66</v>
          </cell>
          <cell r="F2561">
            <v>67.16</v>
          </cell>
        </row>
        <row r="2562">
          <cell r="B2562" t="str">
            <v>C2167</v>
          </cell>
          <cell r="C2562" t="str">
            <v>REGISTRO DE GAVETA C/CANOPLA CROMADA D= 25mm (1")</v>
          </cell>
          <cell r="D2562" t="str">
            <v>UN</v>
          </cell>
          <cell r="E2562">
            <v>61.62</v>
          </cell>
          <cell r="F2562">
            <v>80.11</v>
          </cell>
        </row>
        <row r="2563">
          <cell r="B2563" t="str">
            <v>C2168</v>
          </cell>
          <cell r="C2563" t="str">
            <v>REGISTRO DE GAVETA C/CANOPLA CROMADA D= 32mm (1 1/4")</v>
          </cell>
          <cell r="D2563" t="str">
            <v>UN</v>
          </cell>
          <cell r="E2563">
            <v>84.84</v>
          </cell>
          <cell r="F2563">
            <v>110.29</v>
          </cell>
        </row>
        <row r="2564">
          <cell r="B2564" t="str">
            <v>C2169</v>
          </cell>
          <cell r="C2564" t="str">
            <v>REGISTRO DE GAVETA C/CANOPLA CROMADA D= 40mm (1 1/2")</v>
          </cell>
          <cell r="D2564" t="str">
            <v>UN</v>
          </cell>
          <cell r="E2564">
            <v>94.01</v>
          </cell>
          <cell r="F2564">
            <v>122.21</v>
          </cell>
        </row>
        <row r="2565">
          <cell r="B2565" t="str">
            <v>C2171</v>
          </cell>
          <cell r="C2565" t="str">
            <v>REGISTRO DE PRESSÃO C/CANOPLA CROMADA D= 15mm (1/2")</v>
          </cell>
          <cell r="D2565" t="str">
            <v>UN</v>
          </cell>
          <cell r="E2565">
            <v>45.99</v>
          </cell>
          <cell r="F2565">
            <v>59.79</v>
          </cell>
        </row>
        <row r="2566">
          <cell r="B2566" t="str">
            <v>C2172</v>
          </cell>
          <cell r="C2566" t="str">
            <v>REGISTRO DE PRESSÃO C/CANOPLA CROMADA D= 20mm (3/4")</v>
          </cell>
          <cell r="D2566" t="str">
            <v>UN</v>
          </cell>
          <cell r="E2566">
            <v>52.23</v>
          </cell>
          <cell r="F2566">
            <v>67.9</v>
          </cell>
        </row>
        <row r="2567">
          <cell r="B2567" t="str">
            <v>C2170</v>
          </cell>
          <cell r="C2567" t="str">
            <v>REGISTRO DE PRESSAO C/CANOPLA CROMADA D=25MM (1")</v>
          </cell>
          <cell r="D2567" t="str">
            <v>UN</v>
          </cell>
          <cell r="E2567">
            <v>63.04</v>
          </cell>
          <cell r="F2567">
            <v>81.95</v>
          </cell>
        </row>
        <row r="2568">
          <cell r="B2568" t="str">
            <v>C3601</v>
          </cell>
          <cell r="C2568" t="str">
            <v>REGISTRO DE PRESSÃO D=20mm (3/4") - PADRÃO POPULAR</v>
          </cell>
          <cell r="D2568" t="str">
            <v>UN</v>
          </cell>
          <cell r="E2568">
            <v>16.35</v>
          </cell>
          <cell r="F2568">
            <v>21.26</v>
          </cell>
        </row>
        <row r="2569">
          <cell r="B2569" t="str">
            <v>C2173</v>
          </cell>
          <cell r="C2569" t="str">
            <v>REGISTRO DE RECALQUE NO PASSEIO D= 65mm (2 1/2")</v>
          </cell>
          <cell r="D2569" t="str">
            <v>UN</v>
          </cell>
          <cell r="E2569">
            <v>302.08</v>
          </cell>
          <cell r="F2569">
            <v>392.7</v>
          </cell>
        </row>
        <row r="2570">
          <cell r="B2570" t="str">
            <v>C2177</v>
          </cell>
          <cell r="C2570" t="str">
            <v>REGISTRO GLOBO /FECHO RÁPIDO DE 3/4"</v>
          </cell>
          <cell r="D2570" t="str">
            <v>UN</v>
          </cell>
          <cell r="E2570">
            <v>28.76</v>
          </cell>
          <cell r="F2570">
            <v>37.39</v>
          </cell>
        </row>
        <row r="2571">
          <cell r="B2571" t="str">
            <v>C2176</v>
          </cell>
          <cell r="C2571" t="str">
            <v>REGISTRO GLOBO /FECHO RÁPIDO DE 1"</v>
          </cell>
          <cell r="D2571" t="str">
            <v>UN</v>
          </cell>
          <cell r="E2571">
            <v>35.88</v>
          </cell>
          <cell r="F2571">
            <v>46.64</v>
          </cell>
        </row>
        <row r="2572">
          <cell r="B2572" t="str">
            <v>C2175</v>
          </cell>
          <cell r="C2572" t="str">
            <v>REGISTRO GLOBO /FECHO RÁPIDO DE 1 1/4"</v>
          </cell>
          <cell r="D2572" t="str">
            <v>UN</v>
          </cell>
          <cell r="E2572">
            <v>41.34</v>
          </cell>
          <cell r="F2572">
            <v>53.74</v>
          </cell>
        </row>
        <row r="2573">
          <cell r="B2573" t="str">
            <v>C2178</v>
          </cell>
          <cell r="C2573" t="str">
            <v>REGISTRO GLOBO/FECHO RÁPIDO DE 1 1/2"</v>
          </cell>
          <cell r="D2573" t="str">
            <v>UN</v>
          </cell>
          <cell r="E2573">
            <v>67.19</v>
          </cell>
          <cell r="F2573">
            <v>87.35</v>
          </cell>
        </row>
        <row r="2574">
          <cell r="B2574" t="str">
            <v>C2174</v>
          </cell>
          <cell r="C2574" t="str">
            <v>REGISTRO GLOBO / FECHO RÁPIDO DE 2"</v>
          </cell>
          <cell r="D2574" t="str">
            <v>UN</v>
          </cell>
          <cell r="E2574">
            <v>101.51</v>
          </cell>
          <cell r="F2574">
            <v>131.96</v>
          </cell>
        </row>
        <row r="2575">
          <cell r="B2575" t="str">
            <v>C4403</v>
          </cell>
          <cell r="C2575" t="str">
            <v>REGISTRO GLOBO / FECHO RÁPIDO DE 2 1/2"</v>
          </cell>
          <cell r="D2575" t="str">
            <v>UN</v>
          </cell>
          <cell r="E2575">
            <v>126.74</v>
          </cell>
          <cell r="F2575">
            <v>164.76</v>
          </cell>
        </row>
        <row r="2576">
          <cell r="B2576" t="str">
            <v>C3695</v>
          </cell>
          <cell r="C2576" t="str">
            <v>REGISTRO GLOBO EM BRONZE ROSC. DE 3/4"</v>
          </cell>
          <cell r="D2576" t="str">
            <v>UN</v>
          </cell>
          <cell r="E2576">
            <v>74.48</v>
          </cell>
          <cell r="F2576">
            <v>96.82</v>
          </cell>
        </row>
        <row r="2577">
          <cell r="B2577" t="str">
            <v>C3714</v>
          </cell>
          <cell r="C2577" t="str">
            <v>REGISTRO GLOBO EM BRONZE ROSC. DE 1"</v>
          </cell>
          <cell r="D2577" t="str">
            <v>UN</v>
          </cell>
          <cell r="E2577">
            <v>106.99</v>
          </cell>
          <cell r="F2577">
            <v>139.09</v>
          </cell>
        </row>
        <row r="2578">
          <cell r="B2578" t="str">
            <v>C2684</v>
          </cell>
          <cell r="C2578" t="str">
            <v>VÁLVULA DE DESCARGA CROMADA C/CANOPLA LISA DE 32 OU 40mm</v>
          </cell>
          <cell r="D2578" t="str">
            <v>UN</v>
          </cell>
          <cell r="E2578">
            <v>108.55</v>
          </cell>
          <cell r="F2578">
            <v>141.12</v>
          </cell>
        </row>
        <row r="2579">
          <cell r="B2579" t="str">
            <v>C2685</v>
          </cell>
          <cell r="C2579" t="str">
            <v>VÁLVULA DE DESCARGA CROMADA C/REGISTRO ACOPLADO DE 32 OU 40mm</v>
          </cell>
          <cell r="D2579" t="str">
            <v>UN</v>
          </cell>
          <cell r="E2579">
            <v>191.33</v>
          </cell>
          <cell r="F2579">
            <v>248.73</v>
          </cell>
        </row>
        <row r="2580">
          <cell r="B2580" t="str">
            <v>C2686</v>
          </cell>
          <cell r="C2580" t="str">
            <v>VÁLVULA DE DESCARGA PVC RÍGIDO S/REGISTRO .ACOPLADO. D=50mm (1 1/2")</v>
          </cell>
          <cell r="D2580" t="str">
            <v>UN</v>
          </cell>
          <cell r="E2580">
            <v>89.11</v>
          </cell>
          <cell r="F2580">
            <v>115.84</v>
          </cell>
        </row>
        <row r="2581">
          <cell r="B2581" t="str">
            <v>C2687</v>
          </cell>
          <cell r="C2581" t="str">
            <v>VÁLVULA DE FLUXO EM AÇO GALVANIZADO DE (2 1/2")</v>
          </cell>
          <cell r="D2581" t="str">
            <v>UN</v>
          </cell>
          <cell r="E2581">
            <v>594.47</v>
          </cell>
          <cell r="F2581">
            <v>772.81</v>
          </cell>
        </row>
        <row r="2582">
          <cell r="B2582" t="str">
            <v>C2688</v>
          </cell>
          <cell r="C2582" t="str">
            <v>VÁLVULA DE RETENÇÃO DE PÉ C/CRIVO D= 15mm (1/2")</v>
          </cell>
          <cell r="D2582" t="str">
            <v>UN</v>
          </cell>
          <cell r="E2582">
            <v>20.45</v>
          </cell>
          <cell r="F2582">
            <v>26.59</v>
          </cell>
        </row>
        <row r="2583">
          <cell r="B2583" t="str">
            <v>C2689</v>
          </cell>
          <cell r="C2583" t="str">
            <v>VÁLVULA DE RETENÇÃO DE PÉ C/CRIVO D= 20mm (3/4")</v>
          </cell>
          <cell r="D2583" t="str">
            <v>UN</v>
          </cell>
          <cell r="E2583">
            <v>20.53</v>
          </cell>
          <cell r="F2583">
            <v>26.69</v>
          </cell>
        </row>
        <row r="2584">
          <cell r="B2584" t="str">
            <v>C2690</v>
          </cell>
          <cell r="C2584" t="str">
            <v>VÁLVULA DE RETENÇÃO DE PÉ C/CRIVO D= 25mm (1")</v>
          </cell>
          <cell r="D2584" t="str">
            <v>UN</v>
          </cell>
          <cell r="E2584">
            <v>26.28</v>
          </cell>
          <cell r="F2584">
            <v>34.16</v>
          </cell>
        </row>
        <row r="2585">
          <cell r="B2585" t="str">
            <v>C2691</v>
          </cell>
          <cell r="C2585" t="str">
            <v>VÁLVULA DE RETENÇÃO DE PÉ C/CRIVO D= 32mm (1 1/4")</v>
          </cell>
          <cell r="D2585" t="str">
            <v>UN</v>
          </cell>
          <cell r="E2585">
            <v>35.83</v>
          </cell>
          <cell r="F2585">
            <v>46.58</v>
          </cell>
        </row>
        <row r="2586">
          <cell r="B2586" t="str">
            <v>C2692</v>
          </cell>
          <cell r="C2586" t="str">
            <v>VÁLVULA DE RETENÇÃO DE PÉ C/CRIVO D= 40mm (1 1/2")</v>
          </cell>
          <cell r="D2586" t="str">
            <v>UN</v>
          </cell>
          <cell r="E2586">
            <v>50.93</v>
          </cell>
          <cell r="F2586">
            <v>66.21</v>
          </cell>
        </row>
        <row r="2587">
          <cell r="B2587" t="str">
            <v>C2693</v>
          </cell>
          <cell r="C2587" t="str">
            <v>VÁLVULA DE RETENÇÃO DE PÉ C/CRIVO D= 50mm (2")</v>
          </cell>
          <cell r="D2587" t="str">
            <v>UN</v>
          </cell>
          <cell r="E2587">
            <v>72.87</v>
          </cell>
          <cell r="F2587">
            <v>94.73</v>
          </cell>
        </row>
        <row r="2588">
          <cell r="B2588" t="str">
            <v>C2694</v>
          </cell>
          <cell r="C2588" t="str">
            <v>VÁLVULA DE RETENÇÃO DE PÉ C/CRIVO D= 65mm (2 1/2")</v>
          </cell>
          <cell r="D2588" t="str">
            <v>UN</v>
          </cell>
          <cell r="E2588">
            <v>101.21</v>
          </cell>
          <cell r="F2588">
            <v>131.57</v>
          </cell>
        </row>
        <row r="2589">
          <cell r="B2589" t="str">
            <v>C2695</v>
          </cell>
          <cell r="C2589" t="str">
            <v>VÁLVULA DE RETENÇÃO DE PÉ C/CRIVO D= 80mm (3")</v>
          </cell>
          <cell r="D2589" t="str">
            <v>UN</v>
          </cell>
          <cell r="E2589">
            <v>179.82</v>
          </cell>
          <cell r="F2589">
            <v>233.77</v>
          </cell>
        </row>
        <row r="2590">
          <cell r="B2590" t="str">
            <v>C2696</v>
          </cell>
          <cell r="C2590" t="str">
            <v>VÁLVULA DE RETENÇÃO DE PÉ C/CRIVO D=100mm (4")</v>
          </cell>
          <cell r="D2590" t="str">
            <v>UN</v>
          </cell>
          <cell r="E2590">
            <v>181.01</v>
          </cell>
          <cell r="F2590">
            <v>235.31</v>
          </cell>
        </row>
        <row r="2591">
          <cell r="B2591" t="str">
            <v>C2707</v>
          </cell>
          <cell r="C2591" t="str">
            <v>VÁLVULA DE RETENÇÃO HORIZONTAL D= 15mm (1/2")</v>
          </cell>
          <cell r="D2591" t="str">
            <v>UN</v>
          </cell>
          <cell r="E2591">
            <v>43.3</v>
          </cell>
          <cell r="F2591">
            <v>56.29</v>
          </cell>
        </row>
        <row r="2592">
          <cell r="B2592" t="str">
            <v>C2708</v>
          </cell>
          <cell r="C2592" t="str">
            <v>VÁLVULA DE RETENÇÃO HORIZONTAL D= 20mm (3/4")</v>
          </cell>
          <cell r="D2592" t="str">
            <v>UN</v>
          </cell>
          <cell r="E2592">
            <v>45.73</v>
          </cell>
          <cell r="F2592">
            <v>59.45</v>
          </cell>
        </row>
        <row r="2593">
          <cell r="B2593" t="str">
            <v>C2709</v>
          </cell>
          <cell r="C2593" t="str">
            <v>VÁLVULA DE RETENÇÃO HORIZONTAL D= 25mm (1")</v>
          </cell>
          <cell r="D2593" t="str">
            <v>UN</v>
          </cell>
          <cell r="E2593">
            <v>55.25</v>
          </cell>
          <cell r="F2593">
            <v>71.83</v>
          </cell>
        </row>
        <row r="2594">
          <cell r="B2594" t="str">
            <v>C2710</v>
          </cell>
          <cell r="C2594" t="str">
            <v>VÁLVULA DE RETENÇÃO HORIZONTAL D= 32mm (1 1/4")</v>
          </cell>
          <cell r="D2594" t="str">
            <v>UN</v>
          </cell>
          <cell r="E2594">
            <v>79.85</v>
          </cell>
          <cell r="F2594">
            <v>103.81</v>
          </cell>
        </row>
        <row r="2595">
          <cell r="B2595" t="str">
            <v>C2711</v>
          </cell>
          <cell r="C2595" t="str">
            <v>VÁLVULA DE RETENÇÃO HORIZONTAL D= 40mm (1 1/2")</v>
          </cell>
          <cell r="D2595" t="str">
            <v>UN</v>
          </cell>
          <cell r="E2595">
            <v>96.28</v>
          </cell>
          <cell r="F2595">
            <v>125.16</v>
          </cell>
        </row>
        <row r="2596">
          <cell r="B2596" t="str">
            <v>C2712</v>
          </cell>
          <cell r="C2596" t="str">
            <v>VÁLVULA DE RETENÇÃO HORIZONTAL D= 50mm (2")</v>
          </cell>
          <cell r="D2596" t="str">
            <v>UN</v>
          </cell>
          <cell r="E2596">
            <v>103.03</v>
          </cell>
          <cell r="F2596">
            <v>133.94</v>
          </cell>
        </row>
        <row r="2597">
          <cell r="B2597" t="str">
            <v>C2713</v>
          </cell>
          <cell r="C2597" t="str">
            <v>VÁLVULA DE RETENÇÃO HORIZONTAL D= 65mm (2 1/2")</v>
          </cell>
          <cell r="D2597" t="str">
            <v>UN</v>
          </cell>
          <cell r="E2597">
            <v>152.68</v>
          </cell>
          <cell r="F2597">
            <v>198.48</v>
          </cell>
        </row>
        <row r="2598">
          <cell r="B2598" t="str">
            <v>C2714</v>
          </cell>
          <cell r="C2598" t="str">
            <v>VÁLVULA DE RETENÇÃO HORIZONTAL D= 80mm (3")</v>
          </cell>
          <cell r="D2598" t="str">
            <v>UN</v>
          </cell>
          <cell r="E2598">
            <v>189.47</v>
          </cell>
          <cell r="F2598">
            <v>246.31</v>
          </cell>
        </row>
        <row r="2599">
          <cell r="B2599" t="str">
            <v>C2706</v>
          </cell>
          <cell r="C2599" t="str">
            <v>VÁLVULA DE RETENÇÃO HORIZONTAL D= 100mm (4")</v>
          </cell>
          <cell r="D2599" t="str">
            <v>UN</v>
          </cell>
          <cell r="E2599">
            <v>323.1</v>
          </cell>
          <cell r="F2599">
            <v>420.03</v>
          </cell>
        </row>
        <row r="2600">
          <cell r="B2600" t="str">
            <v>C2697</v>
          </cell>
          <cell r="C2600" t="str">
            <v>VÁLVULA DE RETENÇÃO HORIZ.OU VERT. D= 15mm (1/2")</v>
          </cell>
          <cell r="D2600" t="str">
            <v>UN</v>
          </cell>
          <cell r="E2600">
            <v>43.3</v>
          </cell>
          <cell r="F2600">
            <v>56.29</v>
          </cell>
        </row>
        <row r="2601">
          <cell r="B2601" t="str">
            <v>C2698</v>
          </cell>
          <cell r="C2601" t="str">
            <v>VÁLVULA DE RETENÇÃO HORIZ.OU VERT. D= 20mm (3/4")</v>
          </cell>
          <cell r="D2601" t="str">
            <v>UN</v>
          </cell>
          <cell r="E2601">
            <v>45.73</v>
          </cell>
          <cell r="F2601">
            <v>59.45</v>
          </cell>
        </row>
        <row r="2602">
          <cell r="B2602" t="str">
            <v>C2699</v>
          </cell>
          <cell r="C2602" t="str">
            <v>VÁLVULA DE RETENÇÃO HORIZ.OU VERT. D= 25mm (1")</v>
          </cell>
          <cell r="D2602" t="str">
            <v>UN</v>
          </cell>
          <cell r="E2602">
            <v>55.25</v>
          </cell>
          <cell r="F2602">
            <v>71.83</v>
          </cell>
        </row>
        <row r="2603">
          <cell r="B2603" t="str">
            <v>C2700</v>
          </cell>
          <cell r="C2603" t="str">
            <v>VÁLVULA DE RETENÇÃO HORIZ.OU VERT. D= 32mm (1 1/4")</v>
          </cell>
          <cell r="D2603" t="str">
            <v>UN</v>
          </cell>
          <cell r="E2603">
            <v>79.85</v>
          </cell>
          <cell r="F2603">
            <v>103.81</v>
          </cell>
        </row>
        <row r="2604">
          <cell r="B2604" t="str">
            <v>C2701</v>
          </cell>
          <cell r="C2604" t="str">
            <v>VÁLVULA DE RETENÇÃO HORIZ.OU VERT. D= 40mm (1 1/2")</v>
          </cell>
          <cell r="D2604" t="str">
            <v>UN</v>
          </cell>
          <cell r="E2604">
            <v>96.28</v>
          </cell>
          <cell r="F2604">
            <v>125.16</v>
          </cell>
        </row>
        <row r="2605">
          <cell r="B2605" t="str">
            <v>C2702</v>
          </cell>
          <cell r="C2605" t="str">
            <v>VÁLVULA DE RETENÇÃO HORIZ.OU VERT. D= 50mm (2")</v>
          </cell>
          <cell r="D2605" t="str">
            <v>UN</v>
          </cell>
          <cell r="E2605">
            <v>103.03</v>
          </cell>
          <cell r="F2605">
            <v>133.94</v>
          </cell>
        </row>
        <row r="2606">
          <cell r="B2606" t="str">
            <v>C2703</v>
          </cell>
          <cell r="C2606" t="str">
            <v>VÁLVULA DE RETENÇÃO HORIZ.OU VERT. D= 65mm (2 1/2")</v>
          </cell>
          <cell r="D2606" t="str">
            <v>UN</v>
          </cell>
          <cell r="E2606">
            <v>152.68</v>
          </cell>
          <cell r="F2606">
            <v>198.48</v>
          </cell>
        </row>
        <row r="2607">
          <cell r="B2607" t="str">
            <v>C2704</v>
          </cell>
          <cell r="C2607" t="str">
            <v>VÁLVULA DE RETENÇÃO HORIZ.OU VERT. D= 80mm (3")</v>
          </cell>
          <cell r="D2607" t="str">
            <v>UN</v>
          </cell>
          <cell r="E2607">
            <v>189.47</v>
          </cell>
          <cell r="F2607">
            <v>246.31</v>
          </cell>
        </row>
        <row r="2608">
          <cell r="B2608" t="str">
            <v>C2705</v>
          </cell>
          <cell r="C2608" t="str">
            <v>VÁLVULA DE RETENÇÃO HORIZ.OU VERT. D=100mm (4")</v>
          </cell>
          <cell r="D2608" t="str">
            <v>UN</v>
          </cell>
          <cell r="E2608">
            <v>323.1</v>
          </cell>
          <cell r="F2608">
            <v>420.03</v>
          </cell>
        </row>
        <row r="2609">
          <cell r="B2609" t="str">
            <v>C4005</v>
          </cell>
          <cell r="C2609" t="str">
            <v>VÁLVULA ELETRÔNICA CROMADA P/ MICTÓRIO</v>
          </cell>
          <cell r="D2609" t="str">
            <v>UN</v>
          </cell>
          <cell r="E2609">
            <v>224.76</v>
          </cell>
          <cell r="F2609">
            <v>292.19</v>
          </cell>
        </row>
        <row r="2610">
          <cell r="B2610" t="str">
            <v>C3715</v>
          </cell>
          <cell r="C2610" t="str">
            <v>VÁLVULA MOTORIZADA DE 2 VIAS ROSC. DE 3/4"</v>
          </cell>
          <cell r="D2610" t="str">
            <v>UN</v>
          </cell>
          <cell r="E2610">
            <v>1452.47</v>
          </cell>
          <cell r="F2610">
            <v>1888.21</v>
          </cell>
        </row>
        <row r="2611">
          <cell r="B2611" t="str">
            <v>C3716</v>
          </cell>
          <cell r="C2611" t="str">
            <v>VÁLVULA MOTORIZADA DE 2 VIAS ROSC. DE 1"</v>
          </cell>
          <cell r="D2611" t="str">
            <v>UN</v>
          </cell>
          <cell r="E2611">
            <v>1476.91</v>
          </cell>
          <cell r="F2611">
            <v>1919.98</v>
          </cell>
        </row>
        <row r="2612">
          <cell r="C2612" t="str">
            <v>LOUÇAS, METAIS E ACESSÓRIOS</v>
          </cell>
          <cell r="F2612">
            <v>0</v>
          </cell>
        </row>
        <row r="2613">
          <cell r="B2613" t="str">
            <v>C0091</v>
          </cell>
          <cell r="C2613" t="str">
            <v>APARELHO MISTURADOR P/PIA TIPO MESA</v>
          </cell>
          <cell r="D2613" t="str">
            <v>UN</v>
          </cell>
          <cell r="E2613">
            <v>342.33</v>
          </cell>
          <cell r="F2613">
            <v>445.03</v>
          </cell>
        </row>
        <row r="2614">
          <cell r="B2614" t="str">
            <v>C0092</v>
          </cell>
          <cell r="C2614" t="str">
            <v>APARELHO MISTURADOR P/PIA TIPO PAREDE</v>
          </cell>
          <cell r="D2614" t="str">
            <v>UN</v>
          </cell>
          <cell r="E2614">
            <v>313.8</v>
          </cell>
          <cell r="F2614">
            <v>407.94</v>
          </cell>
        </row>
        <row r="2615">
          <cell r="B2615" t="str">
            <v>C0225</v>
          </cell>
          <cell r="C2615" t="str">
            <v>ARMÁRIO DE EMBUTIR C/ESPELHO (45x60)cm</v>
          </cell>
          <cell r="D2615" t="str">
            <v>UN</v>
          </cell>
          <cell r="E2615">
            <v>82.88</v>
          </cell>
          <cell r="F2615">
            <v>107.74</v>
          </cell>
        </row>
        <row r="2616">
          <cell r="B2616" t="str">
            <v>C0348</v>
          </cell>
          <cell r="C2616" t="str">
            <v>BACIA DE LOUÇA BRANCA C/CAIXA ACOPLADA</v>
          </cell>
          <cell r="D2616" t="str">
            <v>UN</v>
          </cell>
          <cell r="E2616">
            <v>241.69</v>
          </cell>
          <cell r="F2616">
            <v>314.2</v>
          </cell>
        </row>
        <row r="2617">
          <cell r="B2617" t="str">
            <v>C0349</v>
          </cell>
          <cell r="C2617" t="str">
            <v>BACIA DE LOUÇA BRANCA C/CAIXA ACOPLADA, ENTRADA HORIZONTAL</v>
          </cell>
          <cell r="D2617" t="str">
            <v>UN</v>
          </cell>
          <cell r="E2617">
            <v>257.17</v>
          </cell>
          <cell r="F2617">
            <v>334.32</v>
          </cell>
        </row>
        <row r="2618">
          <cell r="B2618" t="str">
            <v>C3247</v>
          </cell>
          <cell r="C2618" t="str">
            <v>BACIA DE LOUÇA BRANCA P/ CRIANÇA</v>
          </cell>
          <cell r="D2618" t="str">
            <v>UN</v>
          </cell>
          <cell r="E2618">
            <v>168.97</v>
          </cell>
          <cell r="F2618">
            <v>219.66</v>
          </cell>
        </row>
        <row r="2619">
          <cell r="B2619" t="str">
            <v>C0350</v>
          </cell>
          <cell r="C2619" t="str">
            <v>BACIA SIFONADA DE LOUÇA BRANCA C/ACESSÓRIOS E TUBO DE LIGAÇÃO</v>
          </cell>
          <cell r="D2619" t="str">
            <v>UN</v>
          </cell>
          <cell r="E2619">
            <v>125.87</v>
          </cell>
          <cell r="F2619">
            <v>163.63</v>
          </cell>
        </row>
        <row r="2620">
          <cell r="B2620" t="str">
            <v>C0351</v>
          </cell>
          <cell r="C2620" t="str">
            <v>BACIA TURCA DE LOUÇA BRANCA</v>
          </cell>
          <cell r="D2620" t="str">
            <v>UN</v>
          </cell>
          <cell r="E2620">
            <v>184.84</v>
          </cell>
          <cell r="F2620">
            <v>240.29</v>
          </cell>
        </row>
        <row r="2621">
          <cell r="B2621" t="str">
            <v>C0355</v>
          </cell>
          <cell r="C2621" t="str">
            <v>BANCADA DE GRANITO C/ 2 CUBAS LOUÇAS, S/ACESSÓRIOS (1.60x0.60)m</v>
          </cell>
          <cell r="D2621" t="str">
            <v>UN</v>
          </cell>
          <cell r="E2621">
            <v>487.54</v>
          </cell>
          <cell r="F2621">
            <v>633.8</v>
          </cell>
        </row>
        <row r="2622">
          <cell r="B2622" t="str">
            <v>C0356</v>
          </cell>
          <cell r="C2622" t="str">
            <v>BANCADA DE GRANITO C/ 3 CUBAS DE LOUÇAS, S/ACESSÓRIOS (2.00x0.60)m</v>
          </cell>
          <cell r="D2622" t="str">
            <v>UN</v>
          </cell>
          <cell r="E2622">
            <v>634.33</v>
          </cell>
          <cell r="F2622">
            <v>824.63</v>
          </cell>
        </row>
        <row r="2623">
          <cell r="B2623" t="str">
            <v>C0357</v>
          </cell>
          <cell r="C2623" t="str">
            <v>BANCADA DE GRANITO (OUTRAS CORES) ESP. = 3cm (COLOCADO)</v>
          </cell>
          <cell r="D2623" t="str">
            <v>M2</v>
          </cell>
          <cell r="E2623">
            <v>289.85</v>
          </cell>
          <cell r="F2623">
            <v>376.81</v>
          </cell>
        </row>
        <row r="2624">
          <cell r="B2624" t="str">
            <v>C4068</v>
          </cell>
          <cell r="C2624" t="str">
            <v>BANCADA DE GRANITO CINZA E=2cm</v>
          </cell>
          <cell r="D2624" t="str">
            <v>M2</v>
          </cell>
          <cell r="E2624">
            <v>192.6</v>
          </cell>
          <cell r="F2624">
            <v>250.38</v>
          </cell>
        </row>
        <row r="2625">
          <cell r="B2625" t="str">
            <v>C4069</v>
          </cell>
          <cell r="C2625" t="str">
            <v>BANCADA DE GRANITO (OUTRAS CORES) ESP. = 2cm (COLOCADO)</v>
          </cell>
          <cell r="D2625" t="str">
            <v>M2</v>
          </cell>
          <cell r="E2625">
            <v>214.21</v>
          </cell>
          <cell r="F2625">
            <v>278.47</v>
          </cell>
        </row>
        <row r="2626">
          <cell r="B2626" t="str">
            <v>C0358</v>
          </cell>
          <cell r="C2626" t="str">
            <v>BANCADA DE GRANITO PRETO C/BOLEAMENTO DUPLO (COLOCADO)</v>
          </cell>
          <cell r="D2626" t="str">
            <v>M2</v>
          </cell>
          <cell r="E2626">
            <v>393</v>
          </cell>
          <cell r="F2626">
            <v>510.9</v>
          </cell>
        </row>
        <row r="2627">
          <cell r="B2627" t="str">
            <v>C0359</v>
          </cell>
          <cell r="C2627" t="str">
            <v>BANCADA DE MÁRMORE LARG.= 0.60m ESP.= 3cm</v>
          </cell>
          <cell r="D2627" t="str">
            <v>M</v>
          </cell>
          <cell r="E2627">
            <v>101.65</v>
          </cell>
          <cell r="F2627">
            <v>132.15</v>
          </cell>
        </row>
        <row r="2628">
          <cell r="B2628" t="str">
            <v>C3996</v>
          </cell>
          <cell r="C2628" t="str">
            <v>BANCADA EM GRANITO P/ LAVATÓRIO, INCL. LOUÇA BRANCA E ACESSÓRIOS</v>
          </cell>
          <cell r="D2628" t="str">
            <v>CJ</v>
          </cell>
          <cell r="E2628">
            <v>534.12</v>
          </cell>
          <cell r="F2628">
            <v>694.36</v>
          </cell>
        </row>
        <row r="2629">
          <cell r="B2629" t="str">
            <v>C3997</v>
          </cell>
          <cell r="C2629" t="str">
            <v>BANCADA EM GRANITO P/ PIA DE COZINHA, INCL. CUBA DE AÇO INOX E ACESSÓRIOS</v>
          </cell>
          <cell r="D2629" t="str">
            <v>CJ</v>
          </cell>
          <cell r="E2629">
            <v>578.28</v>
          </cell>
          <cell r="F2629">
            <v>751.76</v>
          </cell>
        </row>
        <row r="2630">
          <cell r="B2630" t="str">
            <v>C3670</v>
          </cell>
          <cell r="C2630" t="str">
            <v>BANHEIRA HOSPITALAR C/ TAMPO E CUBA DE AÇO INOX DIMENSÃO 1800X600MM</v>
          </cell>
          <cell r="D2630" t="str">
            <v>UN</v>
          </cell>
          <cell r="E2630">
            <v>1243.51</v>
          </cell>
          <cell r="F2630">
            <v>1616.56</v>
          </cell>
        </row>
        <row r="2631">
          <cell r="B2631" t="str">
            <v>C0386</v>
          </cell>
          <cell r="C2631" t="str">
            <v>BEBEDOURO EM AÇO INOX COM 1,60m</v>
          </cell>
          <cell r="D2631" t="str">
            <v>UN</v>
          </cell>
          <cell r="E2631">
            <v>534.12</v>
          </cell>
          <cell r="F2631">
            <v>694.36</v>
          </cell>
        </row>
        <row r="2632">
          <cell r="B2632" t="str">
            <v>C0515</v>
          </cell>
          <cell r="C2632" t="str">
            <v>CABIDE DE LOUÇA BRANCA C/DOIS GANCHOS</v>
          </cell>
          <cell r="D2632" t="str">
            <v>UN</v>
          </cell>
          <cell r="E2632">
            <v>17.37</v>
          </cell>
          <cell r="F2632">
            <v>22.58</v>
          </cell>
        </row>
        <row r="2633">
          <cell r="B2633" t="str">
            <v>C0516</v>
          </cell>
          <cell r="C2633" t="str">
            <v>CABIDE DE LOUÇA BRANCA C/ UM GANCHO</v>
          </cell>
          <cell r="D2633" t="str">
            <v>UN</v>
          </cell>
          <cell r="E2633">
            <v>17.52</v>
          </cell>
          <cell r="F2633">
            <v>22.78</v>
          </cell>
        </row>
        <row r="2634">
          <cell r="B2634" t="str">
            <v>C0599</v>
          </cell>
          <cell r="C2634" t="str">
            <v>CAIXA DE DESCARGA DE EMBUTIR C/REGISTRO INCORPORADO</v>
          </cell>
          <cell r="D2634" t="str">
            <v>UN</v>
          </cell>
          <cell r="E2634">
            <v>89.28</v>
          </cell>
          <cell r="F2634">
            <v>116.06</v>
          </cell>
        </row>
        <row r="2635">
          <cell r="B2635" t="str">
            <v>C0600</v>
          </cell>
          <cell r="C2635" t="str">
            <v>CAIXA DE DESCARGA PLÁSTICA DE SOBREPOR</v>
          </cell>
          <cell r="D2635" t="str">
            <v>UN</v>
          </cell>
          <cell r="E2635">
            <v>60.32</v>
          </cell>
          <cell r="F2635">
            <v>78.42</v>
          </cell>
        </row>
        <row r="2636">
          <cell r="B2636" t="str">
            <v>C3513</v>
          </cell>
          <cell r="C2636" t="str">
            <v>CHUVEIRO CROMADO C/ ARTICULAÇÃO</v>
          </cell>
          <cell r="D2636" t="str">
            <v>UN</v>
          </cell>
          <cell r="E2636">
            <v>45.83</v>
          </cell>
          <cell r="F2636">
            <v>59.58</v>
          </cell>
        </row>
        <row r="2637">
          <cell r="B2637" t="str">
            <v>C0797</v>
          </cell>
          <cell r="C2637" t="str">
            <v>CHUVEIRO PLÁSTICO (INSTALADO)</v>
          </cell>
          <cell r="D2637" t="str">
            <v>UN</v>
          </cell>
          <cell r="E2637">
            <v>7.45</v>
          </cell>
          <cell r="F2637">
            <v>9.69</v>
          </cell>
        </row>
        <row r="2638">
          <cell r="B2638" t="str">
            <v>C3671</v>
          </cell>
          <cell r="C2638" t="str">
            <v>CONE PARA EXPURGO EM AÇO INOX</v>
          </cell>
          <cell r="D2638" t="str">
            <v>UN</v>
          </cell>
          <cell r="E2638">
            <v>1135.93</v>
          </cell>
          <cell r="F2638">
            <v>1476.71</v>
          </cell>
        </row>
        <row r="2639">
          <cell r="B2639" t="str">
            <v>C0985</v>
          </cell>
          <cell r="C2639" t="str">
            <v>CUBA DE INOX PARA BANCADA,COMPLETA</v>
          </cell>
          <cell r="D2639" t="str">
            <v>UN</v>
          </cell>
          <cell r="E2639">
            <v>158.51</v>
          </cell>
          <cell r="F2639">
            <v>206.06</v>
          </cell>
        </row>
        <row r="2640">
          <cell r="B2640" t="str">
            <v>C0986</v>
          </cell>
          <cell r="C2640" t="str">
            <v>CUBA DE LOUÇA DE EMBUTIR C/ TORNEIRA E ACESSÓRIOS</v>
          </cell>
          <cell r="D2640" t="str">
            <v>UN</v>
          </cell>
          <cell r="E2640">
            <v>155.44</v>
          </cell>
          <cell r="F2640">
            <v>202.07</v>
          </cell>
        </row>
        <row r="2641">
          <cell r="B2641" t="str">
            <v>C1151</v>
          </cell>
          <cell r="C2641" t="str">
            <v>DUCHA P/ WC CROMADO (INSTALADO)</v>
          </cell>
          <cell r="D2641" t="str">
            <v>UN</v>
          </cell>
          <cell r="E2641">
            <v>45.83</v>
          </cell>
          <cell r="F2641">
            <v>59.58</v>
          </cell>
        </row>
        <row r="2642">
          <cell r="B2642" t="str">
            <v>C1241</v>
          </cell>
          <cell r="C2642" t="str">
            <v>ENGATE CROMADO (INSTALADO)</v>
          </cell>
          <cell r="D2642" t="str">
            <v>UN</v>
          </cell>
          <cell r="E2642">
            <v>17.21</v>
          </cell>
          <cell r="F2642">
            <v>22.37</v>
          </cell>
        </row>
        <row r="2643">
          <cell r="B2643" t="str">
            <v>C1242</v>
          </cell>
          <cell r="C2643" t="str">
            <v>ENGATE PLÁSTICO (INSTALADO)</v>
          </cell>
          <cell r="D2643" t="str">
            <v>UN</v>
          </cell>
          <cell r="E2643">
            <v>4.34</v>
          </cell>
          <cell r="F2643">
            <v>5.64</v>
          </cell>
        </row>
        <row r="2644">
          <cell r="B2644" t="str">
            <v>C1283</v>
          </cell>
          <cell r="C2644" t="str">
            <v>ESPELHO TIPO CRISMETAL,MOD.P/WC (INSTALADO)</v>
          </cell>
          <cell r="D2644" t="str">
            <v>UN</v>
          </cell>
          <cell r="E2644">
            <v>55.76</v>
          </cell>
          <cell r="F2644">
            <v>72.49</v>
          </cell>
        </row>
        <row r="2645">
          <cell r="B2645" t="str">
            <v>C3669</v>
          </cell>
          <cell r="C2645" t="str">
            <v>LAVA OLHOS DE EMERGÊNCIA C/ CUBA FLEXÍVEL E CHUVEIRO P/ LABORATÓRIO</v>
          </cell>
          <cell r="D2645" t="str">
            <v>UN</v>
          </cell>
          <cell r="E2645">
            <v>4290.08</v>
          </cell>
          <cell r="F2645">
            <v>5577.1</v>
          </cell>
        </row>
        <row r="2646">
          <cell r="B2646" t="str">
            <v>C3003</v>
          </cell>
          <cell r="C2646" t="str">
            <v>LAVATÓRIO C/TAMPÃO DE MÁRMORE C/ 1 CUBA DE LOUÇA</v>
          </cell>
          <cell r="D2646" t="str">
            <v>UN</v>
          </cell>
          <cell r="E2646">
            <v>125.16</v>
          </cell>
          <cell r="F2646">
            <v>162.71</v>
          </cell>
        </row>
        <row r="2647">
          <cell r="B2647" t="str">
            <v>C1618</v>
          </cell>
          <cell r="C2647" t="str">
            <v>LAVATÓRIO DE LOUÇA BRANCA C/COLUNA, C/ TORNEIRA E ACESSÓRIOS</v>
          </cell>
          <cell r="D2647" t="str">
            <v>UN</v>
          </cell>
          <cell r="E2647">
            <v>199.82</v>
          </cell>
          <cell r="F2647">
            <v>259.77</v>
          </cell>
        </row>
        <row r="2648">
          <cell r="B2648" t="str">
            <v>C1619</v>
          </cell>
          <cell r="C2648" t="str">
            <v>LAVATÓRIO DE LOUÇA BRANCA S/COLUNA C/TORNEIRA E ACESSÓRIOS</v>
          </cell>
          <cell r="D2648" t="str">
            <v>UN</v>
          </cell>
          <cell r="E2648">
            <v>170.71</v>
          </cell>
          <cell r="F2648">
            <v>221.92</v>
          </cell>
        </row>
        <row r="2649">
          <cell r="B2649" t="str">
            <v>C3004</v>
          </cell>
          <cell r="C2649" t="str">
            <v>LAVATÓRIO DE LOUÇA BRANCA S/COLUNA C/TORNEIRA DE METAL E ACESSÓRIOS - PADRÃO POPULAR</v>
          </cell>
          <cell r="D2649" t="str">
            <v>UN</v>
          </cell>
          <cell r="E2649">
            <v>97.07</v>
          </cell>
          <cell r="F2649">
            <v>126.19</v>
          </cell>
        </row>
        <row r="2650">
          <cell r="B2650" t="str">
            <v>C3598</v>
          </cell>
          <cell r="C2650" t="str">
            <v>LAVATÓRIO DE LOUÇA BRANCA S/COLUNA C/TORNEIRA PLÁSTICA E ACESSÓRIOS - PADRÃO POPULAR</v>
          </cell>
          <cell r="D2650" t="str">
            <v>UN</v>
          </cell>
          <cell r="E2650">
            <v>82.13</v>
          </cell>
          <cell r="F2650">
            <v>106.77</v>
          </cell>
        </row>
        <row r="2651">
          <cell r="B2651" t="str">
            <v>C1793</v>
          </cell>
          <cell r="C2651" t="str">
            <v>MICTÓRIO COLETIVO DE AÇO INOXIDÁVEL</v>
          </cell>
          <cell r="D2651" t="str">
            <v>M</v>
          </cell>
          <cell r="E2651">
            <v>592.49</v>
          </cell>
          <cell r="F2651">
            <v>770.24</v>
          </cell>
        </row>
        <row r="2652">
          <cell r="B2652" t="str">
            <v>C1792</v>
          </cell>
          <cell r="C2652" t="str">
            <v>MICTORIO DE LOUÇA BRANCA</v>
          </cell>
          <cell r="D2652" t="str">
            <v>UN</v>
          </cell>
          <cell r="E2652">
            <v>179.94</v>
          </cell>
          <cell r="F2652">
            <v>233.92</v>
          </cell>
        </row>
        <row r="2653">
          <cell r="B2653" t="str">
            <v>C3593</v>
          </cell>
          <cell r="C2653" t="str">
            <v>MUTIRÃO MISTO - BACIA SIFONADA DE LOUÇA BRANCA C/ACESSÓRIOS</v>
          </cell>
          <cell r="D2653" t="str">
            <v>UN</v>
          </cell>
          <cell r="E2653">
            <v>112.44</v>
          </cell>
          <cell r="F2653">
            <v>146.17</v>
          </cell>
        </row>
        <row r="2654">
          <cell r="B2654" t="str">
            <v>C3596</v>
          </cell>
          <cell r="C2654" t="str">
            <v>MUTIRÃO MISTO - CAIXA DE DESCARGA PLASTICA DE SOBREPOR</v>
          </cell>
          <cell r="D2654" t="str">
            <v>UN</v>
          </cell>
          <cell r="E2654">
            <v>45.99</v>
          </cell>
          <cell r="F2654">
            <v>59.79</v>
          </cell>
        </row>
        <row r="2655">
          <cell r="B2655" t="str">
            <v>C3597</v>
          </cell>
          <cell r="C2655" t="str">
            <v>MUTIRÃO MISTO - LAVATÓRIO DE LOUÇA BRANCA S/COLUNA C/TORNEIRA PLÁSTICA E ACESSÓRIOS</v>
          </cell>
          <cell r="D2655" t="str">
            <v>UN</v>
          </cell>
          <cell r="E2655">
            <v>66.97</v>
          </cell>
          <cell r="F2655">
            <v>87.06</v>
          </cell>
        </row>
        <row r="2656">
          <cell r="B2656" t="str">
            <v>C3602</v>
          </cell>
          <cell r="C2656" t="str">
            <v>MUTIRÃO MISTO - PIA DE COZINHA EM CIMENTO (1,20x0,50)m</v>
          </cell>
          <cell r="D2656" t="str">
            <v>UN</v>
          </cell>
          <cell r="E2656">
            <v>42.95</v>
          </cell>
          <cell r="F2656">
            <v>55.84</v>
          </cell>
        </row>
        <row r="2657">
          <cell r="B2657" t="str">
            <v>C3594</v>
          </cell>
          <cell r="C2657" t="str">
            <v>MUTIRÃO MISTO - TANQUE DE LAVAR DE CIMENTO (1.00X0.50)m COMPLETA</v>
          </cell>
          <cell r="D2657" t="str">
            <v>UN</v>
          </cell>
          <cell r="E2657">
            <v>46.41</v>
          </cell>
          <cell r="F2657">
            <v>60.33</v>
          </cell>
        </row>
        <row r="2658">
          <cell r="B2658" t="str">
            <v>C1898</v>
          </cell>
          <cell r="C2658" t="str">
            <v>PEÇAS DE APOIO DEFICIENTES C/TUBO INOX P/WC'S</v>
          </cell>
          <cell r="D2658" t="str">
            <v>M</v>
          </cell>
          <cell r="E2658">
            <v>164.77</v>
          </cell>
          <cell r="F2658">
            <v>214.2</v>
          </cell>
        </row>
        <row r="2659">
          <cell r="B2659" t="str">
            <v>C3017</v>
          </cell>
          <cell r="C2659" t="str">
            <v>PIA DE AÇO INOX (1.20x0.60)m C/ 1 CUBA E ACESSÓRIOS</v>
          </cell>
          <cell r="D2659" t="str">
            <v>UN</v>
          </cell>
          <cell r="E2659">
            <v>326.27</v>
          </cell>
          <cell r="F2659">
            <v>424.15</v>
          </cell>
        </row>
        <row r="2660">
          <cell r="B2660" t="str">
            <v>C1903</v>
          </cell>
          <cell r="C2660" t="str">
            <v>PIA DE AÇO INOX. (1.50X0.58)m C/ 1 CUBA E ACESSÓRIOS</v>
          </cell>
          <cell r="D2660" t="str">
            <v>UN</v>
          </cell>
          <cell r="E2660">
            <v>429.39</v>
          </cell>
          <cell r="F2660">
            <v>558.21</v>
          </cell>
        </row>
        <row r="2661">
          <cell r="B2661" t="str">
            <v>C3018</v>
          </cell>
          <cell r="C2661" t="str">
            <v>PIA DE AÇO INOX (2.20x0.60)m C/ 1 CUBA E ACESSÓRIOS</v>
          </cell>
          <cell r="D2661" t="str">
            <v>UN</v>
          </cell>
          <cell r="E2661">
            <v>868.65</v>
          </cell>
          <cell r="F2661">
            <v>1129.25</v>
          </cell>
        </row>
        <row r="2662">
          <cell r="B2662" t="str">
            <v>C3019</v>
          </cell>
          <cell r="C2662" t="str">
            <v>PIA DE AÇO INOX (3.00x0.60)m C/ 1 CUBA E ACESSÓRIOS</v>
          </cell>
          <cell r="D2662" t="str">
            <v>UN</v>
          </cell>
          <cell r="E2662">
            <v>820.55</v>
          </cell>
          <cell r="F2662">
            <v>1066.72</v>
          </cell>
        </row>
        <row r="2663">
          <cell r="B2663" t="str">
            <v>C1902</v>
          </cell>
          <cell r="C2663" t="str">
            <v>PIA DE AÇO INOX (2.00X0.58)m C/ 2 CUBAS E ACESSÓRIOS</v>
          </cell>
          <cell r="D2663" t="str">
            <v>UN</v>
          </cell>
          <cell r="E2663">
            <v>819</v>
          </cell>
          <cell r="F2663">
            <v>1064.7</v>
          </cell>
        </row>
        <row r="2664">
          <cell r="B2664" t="str">
            <v>C3020</v>
          </cell>
          <cell r="C2664" t="str">
            <v>PIA DE AÇO INOX (4.20X0.60)m C/ 2 CUBAS E ACESSÓRIOS</v>
          </cell>
          <cell r="D2664" t="str">
            <v>UN</v>
          </cell>
          <cell r="E2664">
            <v>1594.11</v>
          </cell>
          <cell r="F2664">
            <v>2072.34</v>
          </cell>
        </row>
        <row r="2665">
          <cell r="B2665" t="str">
            <v>C3603</v>
          </cell>
          <cell r="C2665" t="str">
            <v>PIA DE COZINHA EM CIMENTO (1,20x0,50)m - PADRÃO POPULAR</v>
          </cell>
          <cell r="D2665" t="str">
            <v>UN</v>
          </cell>
          <cell r="E2665">
            <v>50.44</v>
          </cell>
          <cell r="F2665">
            <v>65.57</v>
          </cell>
        </row>
        <row r="2666">
          <cell r="B2666" t="str">
            <v>C3021</v>
          </cell>
          <cell r="C2666" t="str">
            <v>PIA DE COZINHA EM MARMORITE 1,00x0,50m COMP. - PADRÃO POPULAR</v>
          </cell>
          <cell r="D2666" t="str">
            <v>UN</v>
          </cell>
          <cell r="E2666">
            <v>92.62</v>
          </cell>
          <cell r="F2666">
            <v>120.41</v>
          </cell>
        </row>
        <row r="2667">
          <cell r="B2667" t="str">
            <v>C1997</v>
          </cell>
          <cell r="C2667" t="str">
            <v>PORTA-PAPEL DE LOUCA BRANCA (15X15)cm</v>
          </cell>
          <cell r="D2667" t="str">
            <v>UN</v>
          </cell>
          <cell r="E2667">
            <v>24.84</v>
          </cell>
          <cell r="F2667">
            <v>32.29</v>
          </cell>
        </row>
        <row r="2668">
          <cell r="B2668" t="str">
            <v>C1990</v>
          </cell>
          <cell r="C2668" t="str">
            <v>PORTA SABÃO LÍQUIDO DE VIDRO (INSTALAD0)</v>
          </cell>
          <cell r="D2668" t="str">
            <v>UN</v>
          </cell>
          <cell r="E2668">
            <v>16.12</v>
          </cell>
          <cell r="F2668">
            <v>20.96</v>
          </cell>
        </row>
        <row r="2669">
          <cell r="B2669" t="str">
            <v>C1995</v>
          </cell>
          <cell r="C2669" t="str">
            <v>PORTA TOALHA DE LOUÇA BRANCA</v>
          </cell>
          <cell r="D2669" t="str">
            <v>UN</v>
          </cell>
          <cell r="E2669">
            <v>28.97</v>
          </cell>
          <cell r="F2669">
            <v>37.66</v>
          </cell>
        </row>
        <row r="2670">
          <cell r="B2670" t="str">
            <v>C1996</v>
          </cell>
          <cell r="C2670" t="str">
            <v>PORTA TOALHA DE PAPEL - METALICO (INSTALADO)</v>
          </cell>
          <cell r="D2670" t="str">
            <v>UN</v>
          </cell>
          <cell r="E2670">
            <v>21.38</v>
          </cell>
          <cell r="F2670">
            <v>27.79</v>
          </cell>
        </row>
        <row r="2671">
          <cell r="B2671" t="str">
            <v>C2255</v>
          </cell>
          <cell r="C2671" t="str">
            <v>SABONETEIRA DE LOUÇA BRANCA (7.5X15)cm</v>
          </cell>
          <cell r="D2671" t="str">
            <v>UN</v>
          </cell>
          <cell r="E2671">
            <v>21.94</v>
          </cell>
          <cell r="F2671">
            <v>28.52</v>
          </cell>
        </row>
        <row r="2672">
          <cell r="B2672" t="str">
            <v>C2254</v>
          </cell>
          <cell r="C2672" t="str">
            <v>SABONETEIRA DE LOUÇA BRANCA (15X15)cm S/ALÇA</v>
          </cell>
          <cell r="D2672" t="str">
            <v>UN</v>
          </cell>
          <cell r="E2672">
            <v>22.43</v>
          </cell>
          <cell r="F2672">
            <v>29.16</v>
          </cell>
        </row>
        <row r="2673">
          <cell r="B2673" t="str">
            <v>C2271</v>
          </cell>
          <cell r="C2673" t="str">
            <v>SIFÃO CROMADO 1" X 1 1/2" (INSTALADO)</v>
          </cell>
          <cell r="D2673" t="str">
            <v>UN</v>
          </cell>
          <cell r="E2673">
            <v>62</v>
          </cell>
          <cell r="F2673">
            <v>80.6</v>
          </cell>
        </row>
        <row r="2674">
          <cell r="B2674" t="str">
            <v>C2270</v>
          </cell>
          <cell r="C2674" t="str">
            <v>SIFÃO CROMADO 1 1/4" X 2" (INSTALADO)</v>
          </cell>
          <cell r="D2674" t="str">
            <v>UN</v>
          </cell>
          <cell r="E2674">
            <v>57.86</v>
          </cell>
          <cell r="F2674">
            <v>75.22</v>
          </cell>
        </row>
        <row r="2675">
          <cell r="B2675" t="str">
            <v>C2272</v>
          </cell>
          <cell r="C2675" t="str">
            <v>SIFÃO DE PVC RÍGIDO D= 2" (INSTALADO)</v>
          </cell>
          <cell r="D2675" t="str">
            <v>UN</v>
          </cell>
          <cell r="E2675">
            <v>10.42</v>
          </cell>
          <cell r="F2675">
            <v>13.55</v>
          </cell>
        </row>
        <row r="2676">
          <cell r="B2676" t="str">
            <v>C2294</v>
          </cell>
          <cell r="C2676" t="str">
            <v>SUPORTE DE MÁRMORE P/FILTROS</v>
          </cell>
          <cell r="D2676" t="str">
            <v>UN</v>
          </cell>
          <cell r="E2676">
            <v>39.61</v>
          </cell>
          <cell r="F2676">
            <v>51.49</v>
          </cell>
        </row>
        <row r="2677">
          <cell r="B2677" t="str">
            <v>C2302</v>
          </cell>
          <cell r="C2677" t="str">
            <v>TAMPO DE AÇO INOX P/ BANCADAS</v>
          </cell>
          <cell r="D2677" t="str">
            <v>M2</v>
          </cell>
          <cell r="E2677">
            <v>271.46</v>
          </cell>
          <cell r="F2677">
            <v>352.9</v>
          </cell>
        </row>
        <row r="2678">
          <cell r="B2678" t="str">
            <v>C2311</v>
          </cell>
          <cell r="C2678" t="str">
            <v>TANQUE DE AÇO INOXIDÁVEL</v>
          </cell>
          <cell r="D2678" t="str">
            <v>UN</v>
          </cell>
          <cell r="E2678">
            <v>441.03</v>
          </cell>
          <cell r="F2678">
            <v>573.34</v>
          </cell>
        </row>
        <row r="2679">
          <cell r="B2679" t="str">
            <v>C3059</v>
          </cell>
          <cell r="C2679" t="str">
            <v>TANQUE DE LAVAR DE CIMENTO (1.00x0.50)m COMPLETA C/ TORNEIRA DE METAL - PADRÃO POPULAR</v>
          </cell>
          <cell r="D2679" t="str">
            <v>UN</v>
          </cell>
          <cell r="E2679">
            <v>69.59</v>
          </cell>
          <cell r="F2679">
            <v>90.47</v>
          </cell>
        </row>
        <row r="2680">
          <cell r="B2680" t="str">
            <v>C3595</v>
          </cell>
          <cell r="C2680" t="str">
            <v>TANQUE DE LAVAR DE CIMENTO (1.00X0.50)m COMPLETA C/ TORNEIRA DE PLÁSTICO - PADRÃO POPULAR</v>
          </cell>
          <cell r="D2680" t="str">
            <v>UN</v>
          </cell>
          <cell r="E2680">
            <v>56.83</v>
          </cell>
          <cell r="F2680">
            <v>73.88</v>
          </cell>
        </row>
        <row r="2681">
          <cell r="B2681" t="str">
            <v>C2312</v>
          </cell>
          <cell r="C2681" t="str">
            <v>TANQUE DE LOUÇA C/COLUNA</v>
          </cell>
          <cell r="D2681" t="str">
            <v>UN</v>
          </cell>
          <cell r="E2681">
            <v>280.34</v>
          </cell>
          <cell r="F2681">
            <v>364.44</v>
          </cell>
        </row>
        <row r="2682">
          <cell r="B2682" t="str">
            <v>C3682</v>
          </cell>
          <cell r="C2682" t="str">
            <v>TANQUE LAVANDERIA EM AÇO INOX C/CUBA E ESFREGADOR DIMENSÃO 1200X600X200MM</v>
          </cell>
          <cell r="D2682" t="str">
            <v>UN</v>
          </cell>
          <cell r="E2682">
            <v>774.76</v>
          </cell>
          <cell r="F2682">
            <v>1007.19</v>
          </cell>
        </row>
        <row r="2683">
          <cell r="B2683" t="str">
            <v>C2313</v>
          </cell>
          <cell r="C2683" t="str">
            <v>TANQUE PRÉ-MOLDADO DE CONCRETO (0.80X0.70)m</v>
          </cell>
          <cell r="D2683" t="str">
            <v>UN</v>
          </cell>
          <cell r="E2683">
            <v>84.67</v>
          </cell>
          <cell r="F2683">
            <v>110.07</v>
          </cell>
        </row>
        <row r="2684">
          <cell r="B2684" t="str">
            <v>C2496</v>
          </cell>
          <cell r="C2684" t="str">
            <v>TORNEIRA CIRÚRGICA (INSTALADO)</v>
          </cell>
          <cell r="D2684" t="str">
            <v>UN</v>
          </cell>
          <cell r="E2684">
            <v>46.16</v>
          </cell>
          <cell r="F2684">
            <v>60.01</v>
          </cell>
        </row>
        <row r="2685">
          <cell r="B2685" t="str">
            <v>C2502</v>
          </cell>
          <cell r="C2685" t="str">
            <v>TORNEIRA DE FECHAMENTO AUTOMÁTICO</v>
          </cell>
          <cell r="D2685" t="str">
            <v>UN</v>
          </cell>
          <cell r="E2685">
            <v>547.06</v>
          </cell>
          <cell r="F2685">
            <v>711.18</v>
          </cell>
        </row>
        <row r="2686">
          <cell r="B2686" t="str">
            <v>C2503</v>
          </cell>
          <cell r="C2686" t="str">
            <v>TORNEIRA DE PAREDE C/ FOTO SENSOR</v>
          </cell>
          <cell r="D2686" t="str">
            <v>UN</v>
          </cell>
          <cell r="E2686">
            <v>546.53</v>
          </cell>
          <cell r="F2686">
            <v>710.49</v>
          </cell>
        </row>
        <row r="2687">
          <cell r="B2687" t="str">
            <v>C2504</v>
          </cell>
          <cell r="C2687" t="str">
            <v>TORNEIRA DE PRESSÃO CROMADA LONGA P/PIA</v>
          </cell>
          <cell r="D2687" t="str">
            <v>UN</v>
          </cell>
          <cell r="E2687">
            <v>44.56</v>
          </cell>
          <cell r="F2687">
            <v>57.93</v>
          </cell>
        </row>
        <row r="2688">
          <cell r="B2688" t="str">
            <v>C2505</v>
          </cell>
          <cell r="C2688" t="str">
            <v>TORNEIRA DE PRESSÃO CROMADA USO GERAL</v>
          </cell>
          <cell r="D2688" t="str">
            <v>UN</v>
          </cell>
          <cell r="E2688">
            <v>34.71</v>
          </cell>
          <cell r="F2688">
            <v>45.12</v>
          </cell>
        </row>
        <row r="2689">
          <cell r="B2689" t="str">
            <v>C2506</v>
          </cell>
          <cell r="C2689" t="str">
            <v>TORNEIRA DE PRESSÃO P/JARDIM DE 3/4"</v>
          </cell>
          <cell r="D2689" t="str">
            <v>UN</v>
          </cell>
          <cell r="E2689">
            <v>19.85</v>
          </cell>
          <cell r="F2689">
            <v>25.81</v>
          </cell>
        </row>
        <row r="2690">
          <cell r="B2690" t="str">
            <v>C3998</v>
          </cell>
          <cell r="C2690" t="str">
            <v>TORNEIRA ELETRÔNICA C/ ANTI-VANDALISMO, P/ LAVATÓRIO DE BANCADA</v>
          </cell>
          <cell r="D2690" t="str">
            <v>UN</v>
          </cell>
          <cell r="E2690">
            <v>157.61</v>
          </cell>
          <cell r="F2690">
            <v>204.89</v>
          </cell>
        </row>
        <row r="2691">
          <cell r="B2691" t="str">
            <v>C3999</v>
          </cell>
          <cell r="C2691" t="str">
            <v>TORNEIRA ELETRÔNICA C/ ANTI-VANDALISMO, P/ PIA DE COZINHA</v>
          </cell>
          <cell r="D2691" t="str">
            <v>UN</v>
          </cell>
          <cell r="E2691">
            <v>171.69</v>
          </cell>
          <cell r="F2691">
            <v>223.2</v>
          </cell>
        </row>
        <row r="2692">
          <cell r="B2692" t="str">
            <v>C4000</v>
          </cell>
          <cell r="C2692" t="str">
            <v>TORNEIRA TIPO JARDIM CROMADA</v>
          </cell>
          <cell r="D2692" t="str">
            <v>UN</v>
          </cell>
          <cell r="E2692">
            <v>19.67</v>
          </cell>
          <cell r="F2692">
            <v>25.57</v>
          </cell>
        </row>
        <row r="2693">
          <cell r="C2693" t="str">
            <v>EQUIPAMENTOS</v>
          </cell>
          <cell r="F2693">
            <v>0</v>
          </cell>
        </row>
        <row r="2694">
          <cell r="B2694" t="str">
            <v>C0001</v>
          </cell>
          <cell r="C2694" t="str">
            <v>ABRIGO P/ HIDRANTE C/MANGUEIRA E ESGUICHO DE LATÃO</v>
          </cell>
          <cell r="D2694" t="str">
            <v>UN</v>
          </cell>
          <cell r="E2694">
            <v>667.64</v>
          </cell>
          <cell r="F2694">
            <v>867.93</v>
          </cell>
        </row>
        <row r="2695">
          <cell r="B2695" t="str">
            <v>C0010</v>
          </cell>
          <cell r="C2695" t="str">
            <v>ACIONADOR MANUAL, TIPO "QUEBRA VIDRO", MOD.EUROTRON/SIMILAR</v>
          </cell>
          <cell r="D2695" t="str">
            <v>UN</v>
          </cell>
          <cell r="E2695">
            <v>21.17</v>
          </cell>
          <cell r="F2695">
            <v>27.52</v>
          </cell>
        </row>
        <row r="2696">
          <cell r="B2696" t="str">
            <v>C0100</v>
          </cell>
          <cell r="C2696" t="str">
            <v>AQUECEDOR À GÁS EM CAIXA DE FERRO ESMALTADO</v>
          </cell>
          <cell r="D2696" t="str">
            <v>UN</v>
          </cell>
          <cell r="E2696">
            <v>2357.38</v>
          </cell>
          <cell r="F2696">
            <v>3064.59</v>
          </cell>
        </row>
        <row r="2697">
          <cell r="B2697" t="str">
            <v>C0332</v>
          </cell>
          <cell r="C2697" t="str">
            <v>AUTOMÁTICO DE BOIA</v>
          </cell>
          <cell r="D2697" t="str">
            <v>UN</v>
          </cell>
          <cell r="E2697">
            <v>43.08</v>
          </cell>
          <cell r="F2697">
            <v>56</v>
          </cell>
        </row>
        <row r="2698">
          <cell r="B2698" t="str">
            <v>C0385</v>
          </cell>
          <cell r="C2698" t="str">
            <v>BATERIA SELADA 12V/7.5AH, P/LUMINÁRIAS AUTÔNOMAS</v>
          </cell>
          <cell r="D2698" t="str">
            <v>UN</v>
          </cell>
          <cell r="E2698">
            <v>132.45</v>
          </cell>
          <cell r="F2698">
            <v>172.19</v>
          </cell>
        </row>
        <row r="2699">
          <cell r="B2699" t="str">
            <v>C0389</v>
          </cell>
          <cell r="C2699" t="str">
            <v>BLOCO LUMINOSO AUTÔNOMO, INDICADOR DE SETA, MOD. UNITRON/SIMILAR</v>
          </cell>
          <cell r="D2699" t="str">
            <v>UN</v>
          </cell>
          <cell r="E2699">
            <v>173.59</v>
          </cell>
          <cell r="F2699">
            <v>225.67</v>
          </cell>
        </row>
        <row r="2700">
          <cell r="B2700" t="str">
            <v>C1802</v>
          </cell>
          <cell r="C2700" t="str">
            <v>BOMBA CENTRÍFUGA DE 1/4 CV, INCLUSIVE MAT.DE SUCÇÃO</v>
          </cell>
          <cell r="D2700" t="str">
            <v>UN</v>
          </cell>
          <cell r="E2700">
            <v>319.93</v>
          </cell>
          <cell r="F2700">
            <v>415.91</v>
          </cell>
        </row>
        <row r="2701">
          <cell r="B2701" t="str">
            <v>C0442</v>
          </cell>
          <cell r="C2701" t="str">
            <v>BOMBA CENTRÍFUGA DE 1/3 CV, INCLUSIVE MAT.DE SUCÇÃO</v>
          </cell>
          <cell r="D2701" t="str">
            <v>UN</v>
          </cell>
          <cell r="E2701">
            <v>301.35</v>
          </cell>
          <cell r="F2701">
            <v>391.76</v>
          </cell>
        </row>
        <row r="2702">
          <cell r="B2702" t="str">
            <v>C0441</v>
          </cell>
          <cell r="C2702" t="str">
            <v>BOMBA CENTRÍFUGA DE 1/2 CV, INCLUSIVE MAT.DE SUCCÃO</v>
          </cell>
          <cell r="D2702" t="str">
            <v>UN</v>
          </cell>
          <cell r="E2702">
            <v>345.55</v>
          </cell>
          <cell r="F2702">
            <v>449.22</v>
          </cell>
        </row>
        <row r="2703">
          <cell r="B2703" t="str">
            <v>C0443</v>
          </cell>
          <cell r="C2703" t="str">
            <v>BOMBA CENTRÍFUGA DE 1 CV, INCLUSIVE MAT.DE SUCÇÃO</v>
          </cell>
          <cell r="D2703" t="str">
            <v>UN</v>
          </cell>
          <cell r="E2703">
            <v>478.35</v>
          </cell>
          <cell r="F2703">
            <v>621.86</v>
          </cell>
        </row>
        <row r="2704">
          <cell r="B2704" t="str">
            <v>C0444</v>
          </cell>
          <cell r="C2704" t="str">
            <v>BOMBA CENTRÍFUGA DE 1 1/2 CV, INCLUSIVE MAT.DE SUCÇÃO</v>
          </cell>
          <cell r="D2704" t="str">
            <v>UN</v>
          </cell>
          <cell r="E2704">
            <v>695.14</v>
          </cell>
          <cell r="F2704">
            <v>903.68</v>
          </cell>
        </row>
        <row r="2705">
          <cell r="B2705" t="str">
            <v>C0445</v>
          </cell>
          <cell r="C2705" t="str">
            <v>BOMBA CENTRÍFUGA DE 2 CV, INCLUSIVE MAT.DE SUCÇÃO</v>
          </cell>
          <cell r="D2705" t="str">
            <v>UN</v>
          </cell>
          <cell r="E2705">
            <v>692.57</v>
          </cell>
          <cell r="F2705">
            <v>900.34</v>
          </cell>
        </row>
        <row r="2706">
          <cell r="B2706" t="str">
            <v>C0446</v>
          </cell>
          <cell r="C2706" t="str">
            <v>BOMBA CENTRÍFUGA DE 3 CV, INCLUSIVE MAT.DE SUCÇÃO</v>
          </cell>
          <cell r="D2706" t="str">
            <v>UN</v>
          </cell>
          <cell r="E2706">
            <v>822.59</v>
          </cell>
          <cell r="F2706">
            <v>1069.37</v>
          </cell>
        </row>
        <row r="2707">
          <cell r="B2707" t="str">
            <v>C0447</v>
          </cell>
          <cell r="C2707" t="str">
            <v>BOMBA CENTRÍFUGA DE 5 CV, INCLUSIVE MAT.DE SUCÇÃO</v>
          </cell>
          <cell r="D2707" t="str">
            <v>UN</v>
          </cell>
          <cell r="E2707">
            <v>1029.34</v>
          </cell>
          <cell r="F2707">
            <v>1338.14</v>
          </cell>
        </row>
        <row r="2708">
          <cell r="B2708" t="str">
            <v>C0448</v>
          </cell>
          <cell r="C2708" t="str">
            <v>BOMBA CENTRÍFUGA P/ PRESSURIZAÇÃO/HIDRANTE 10 CV</v>
          </cell>
          <cell r="D2708" t="str">
            <v>UN</v>
          </cell>
          <cell r="E2708">
            <v>1489.13</v>
          </cell>
          <cell r="F2708">
            <v>1935.87</v>
          </cell>
        </row>
        <row r="2709">
          <cell r="B2709" t="str">
            <v>C0449</v>
          </cell>
          <cell r="C2709" t="str">
            <v>BOMBA CENTRÍFUGA P/ PRESSURIZAÇÃO/HIDRANTE 15 CV</v>
          </cell>
          <cell r="D2709" t="str">
            <v>UN</v>
          </cell>
          <cell r="E2709">
            <v>1859.57</v>
          </cell>
          <cell r="F2709">
            <v>2417.44</v>
          </cell>
        </row>
        <row r="2710">
          <cell r="B2710" t="str">
            <v>C0451</v>
          </cell>
          <cell r="C2710" t="str">
            <v>BOMBA CENTRÍFUGA P/ PRESSURUZAÇÃO/HIDRANTE 20 CV</v>
          </cell>
          <cell r="D2710" t="str">
            <v>UN</v>
          </cell>
          <cell r="E2710">
            <v>3302.94</v>
          </cell>
          <cell r="F2710">
            <v>4293.82</v>
          </cell>
        </row>
        <row r="2711">
          <cell r="B2711" t="str">
            <v>C0450</v>
          </cell>
          <cell r="C2711" t="str">
            <v>BOMBA CENTRÍFUGA P/ PRESSURIZAÇÃO/HIDRANTE 25 CV</v>
          </cell>
          <cell r="D2711" t="str">
            <v>UN</v>
          </cell>
          <cell r="E2711">
            <v>3414.49</v>
          </cell>
          <cell r="F2711">
            <v>4438.84</v>
          </cell>
        </row>
        <row r="2712">
          <cell r="B2712" t="str">
            <v>C0455</v>
          </cell>
          <cell r="C2712" t="str">
            <v>BOMBA INJETORA DE 1/3 CV, MONOSÁFICA, INCL.MAT. SUCÇÃO</v>
          </cell>
          <cell r="D2712" t="str">
            <v>UN</v>
          </cell>
          <cell r="E2712">
            <v>786.43</v>
          </cell>
          <cell r="F2712">
            <v>1022.36</v>
          </cell>
        </row>
        <row r="2713">
          <cell r="B2713" t="str">
            <v>C0454</v>
          </cell>
          <cell r="C2713" t="str">
            <v>BOMBA INJETORA DE 1/2 CV, MONOFÁSICA INCL. MAT. SUCÇÃO</v>
          </cell>
          <cell r="D2713" t="str">
            <v>UN</v>
          </cell>
          <cell r="E2713">
            <v>807.48</v>
          </cell>
          <cell r="F2713">
            <v>1049.72</v>
          </cell>
        </row>
        <row r="2714">
          <cell r="B2714" t="str">
            <v>C0459</v>
          </cell>
          <cell r="C2714" t="str">
            <v>BOMBA INJETORA DE 3/4 CV, MONOFÁSICA INCL. MAT. SUCÇÃO</v>
          </cell>
          <cell r="D2714" t="str">
            <v>UN</v>
          </cell>
          <cell r="E2714">
            <v>1006.13</v>
          </cell>
          <cell r="F2714">
            <v>1307.97</v>
          </cell>
        </row>
        <row r="2715">
          <cell r="B2715" t="str">
            <v>C0453</v>
          </cell>
          <cell r="C2715" t="str">
            <v>BOMBA INJETORA DE 1 CV, TRIFÁSICA INCL. MAT. SUCÇÃO</v>
          </cell>
          <cell r="D2715" t="str">
            <v>UN</v>
          </cell>
          <cell r="E2715">
            <v>874.3</v>
          </cell>
          <cell r="F2715">
            <v>1136.59</v>
          </cell>
        </row>
        <row r="2716">
          <cell r="B2716" t="str">
            <v>C0452</v>
          </cell>
          <cell r="C2716" t="str">
            <v>BOMBA INJETORA DE 1 1/2 CV, TRIFÁSICA INCL. MAT. SUCÇÃO</v>
          </cell>
          <cell r="D2716" t="str">
            <v>UN</v>
          </cell>
          <cell r="E2716">
            <v>1115.19</v>
          </cell>
          <cell r="F2716">
            <v>1449.75</v>
          </cell>
        </row>
        <row r="2717">
          <cell r="B2717" t="str">
            <v>C0457</v>
          </cell>
          <cell r="C2717" t="str">
            <v>BOMBA INJETORA DE 2 CV, TRIFÁSICA INCL. MAT. SUCÇÃO</v>
          </cell>
          <cell r="D2717" t="str">
            <v>UN</v>
          </cell>
          <cell r="E2717">
            <v>1093.2</v>
          </cell>
          <cell r="F2717">
            <v>1421.16</v>
          </cell>
        </row>
        <row r="2718">
          <cell r="B2718" t="str">
            <v>C0456</v>
          </cell>
          <cell r="C2718" t="str">
            <v>BOMBA INJETORA DE 2 1/2 CV, TRIFÁSICA INCL. MAT. SUCÇÃO</v>
          </cell>
          <cell r="D2718" t="str">
            <v>UN</v>
          </cell>
          <cell r="E2718">
            <v>1074.26</v>
          </cell>
          <cell r="F2718">
            <v>1396.54</v>
          </cell>
        </row>
        <row r="2719">
          <cell r="B2719" t="str">
            <v>C0458</v>
          </cell>
          <cell r="C2719" t="str">
            <v>BOMBA INJETORA DE 3 CV, TRIFÁSICA INCL. MAT. SUCÇÃO</v>
          </cell>
          <cell r="D2719" t="str">
            <v>UN</v>
          </cell>
          <cell r="E2719">
            <v>1190.21</v>
          </cell>
          <cell r="F2719">
            <v>1547.27</v>
          </cell>
        </row>
        <row r="2720">
          <cell r="B2720" t="str">
            <v>C0460</v>
          </cell>
          <cell r="C2720" t="str">
            <v>BOMBA INJETORA DE 7.5 CV, INCLUSIVE MAT. DE SUCÇÃO</v>
          </cell>
          <cell r="D2720" t="str">
            <v>UN</v>
          </cell>
          <cell r="E2720">
            <v>1831.21</v>
          </cell>
          <cell r="F2720">
            <v>2380.57</v>
          </cell>
        </row>
        <row r="2721">
          <cell r="B2721" t="str">
            <v>C0729</v>
          </cell>
          <cell r="C2721" t="str">
            <v>CASA DE BOMBAS(1.5X1.5)m, EM ALVENARIA E CONCRETO</v>
          </cell>
          <cell r="D2721" t="str">
            <v>UN</v>
          </cell>
          <cell r="E2721">
            <v>401.58</v>
          </cell>
          <cell r="F2721">
            <v>522.05</v>
          </cell>
        </row>
        <row r="2722">
          <cell r="B2722" t="str">
            <v>C0732</v>
          </cell>
          <cell r="C2722" t="str">
            <v>CENTRAL ALARME P/6 LAÇOS SUPERV., MOD. FIRE-LITE/SIMILAR</v>
          </cell>
          <cell r="D2722" t="str">
            <v>UN</v>
          </cell>
          <cell r="E2722">
            <v>6020.18</v>
          </cell>
          <cell r="F2722">
            <v>7826.23</v>
          </cell>
        </row>
        <row r="2723">
          <cell r="B2723" t="str">
            <v>C0730</v>
          </cell>
          <cell r="C2723" t="str">
            <v>CENTRAL ALARME P/12 LAÇOS SUPERV., MOD.FIRE-LITE/SIMILAR</v>
          </cell>
          <cell r="D2723" t="str">
            <v>UN</v>
          </cell>
          <cell r="E2723">
            <v>12025.09</v>
          </cell>
          <cell r="F2723">
            <v>15632.62</v>
          </cell>
        </row>
        <row r="2724">
          <cell r="B2724" t="str">
            <v>C0731</v>
          </cell>
          <cell r="C2724" t="str">
            <v>CENTRAL ALARME P/18 LAÇOS SUPERV., MOD.FIRE-LITE/SIMILAR</v>
          </cell>
          <cell r="D2724" t="str">
            <v>UN</v>
          </cell>
          <cell r="E2724">
            <v>18038.72</v>
          </cell>
          <cell r="F2724">
            <v>23450.34</v>
          </cell>
        </row>
        <row r="2725">
          <cell r="B2725" t="str">
            <v>C0796</v>
          </cell>
          <cell r="C2725" t="str">
            <v>CHUVEIRO ELÉTRICO AUTOMÁTICO 220V-2800/4400W (INSTALADO)</v>
          </cell>
          <cell r="D2725" t="str">
            <v>UN</v>
          </cell>
          <cell r="E2725">
            <v>95.42</v>
          </cell>
          <cell r="F2725">
            <v>124.05</v>
          </cell>
        </row>
        <row r="2726">
          <cell r="B2726" t="str">
            <v>C4385</v>
          </cell>
          <cell r="C2726" t="str">
            <v>ESGUICHO DE AGULHA 1/2" x 1/2"</v>
          </cell>
          <cell r="D2726" t="str">
            <v>UN</v>
          </cell>
          <cell r="E2726">
            <v>32.82</v>
          </cell>
          <cell r="F2726">
            <v>42.67</v>
          </cell>
        </row>
        <row r="2727">
          <cell r="B2727" t="str">
            <v>C1356</v>
          </cell>
          <cell r="C2727" t="str">
            <v>EXTINTOR CARRETA, CAPACIDADE 75KG - PÓ QUÍMICO</v>
          </cell>
          <cell r="D2727" t="str">
            <v>UN</v>
          </cell>
          <cell r="E2727">
            <v>1782.99</v>
          </cell>
          <cell r="F2727">
            <v>2317.89</v>
          </cell>
        </row>
        <row r="2728">
          <cell r="B2728" t="str">
            <v>C1357</v>
          </cell>
          <cell r="C2728" t="str">
            <v>EXTINTOR DE ÁGUA, PRESSURIZADA CAPACIDADE 10L</v>
          </cell>
          <cell r="D2728" t="str">
            <v>UN</v>
          </cell>
          <cell r="E2728">
            <v>106.79</v>
          </cell>
          <cell r="F2728">
            <v>138.83</v>
          </cell>
        </row>
        <row r="2729">
          <cell r="B2729" t="str">
            <v>C1359</v>
          </cell>
          <cell r="C2729" t="str">
            <v>EXTINTOR DE GÁS CARBÔNICO OU PÓ QUÍMICO DE 4 OU 6KG</v>
          </cell>
          <cell r="D2729" t="str">
            <v>UN</v>
          </cell>
          <cell r="E2729">
            <v>318.97</v>
          </cell>
          <cell r="F2729">
            <v>414.66</v>
          </cell>
        </row>
        <row r="2730">
          <cell r="B2730" t="str">
            <v>C1368</v>
          </cell>
          <cell r="C2730" t="str">
            <v>FILTRO DE PAREDE INDUSTRIAL (INSTALADO)</v>
          </cell>
          <cell r="D2730" t="str">
            <v>UN</v>
          </cell>
          <cell r="E2730">
            <v>167.41</v>
          </cell>
          <cell r="F2730">
            <v>217.63</v>
          </cell>
        </row>
        <row r="2731">
          <cell r="B2731" t="str">
            <v>C1456</v>
          </cell>
          <cell r="C2731" t="str">
            <v>HIDRANTE C/REGISTRO GLOBO ANGULAR D= 65mm (2 1/2")</v>
          </cell>
          <cell r="D2731" t="str">
            <v>UN</v>
          </cell>
          <cell r="E2731">
            <v>385.79</v>
          </cell>
          <cell r="F2731">
            <v>501.53</v>
          </cell>
        </row>
        <row r="2732">
          <cell r="B2732" t="str">
            <v>C4304</v>
          </cell>
          <cell r="C2732" t="str">
            <v>HIDRANTE DE PISO</v>
          </cell>
          <cell r="D2732" t="str">
            <v>UN</v>
          </cell>
          <cell r="E2732">
            <v>646.12</v>
          </cell>
          <cell r="F2732">
            <v>839.96</v>
          </cell>
        </row>
        <row r="2733">
          <cell r="B2733" t="str">
            <v>C2275</v>
          </cell>
          <cell r="C2733" t="str">
            <v>SINALIZADOR AUDIO-VISUAL, SIRENE BITONAL E STROBO/SIMILAR</v>
          </cell>
          <cell r="D2733" t="str">
            <v>UN</v>
          </cell>
          <cell r="E2733">
            <v>162.41</v>
          </cell>
          <cell r="F2733">
            <v>211.13</v>
          </cell>
        </row>
        <row r="2734">
          <cell r="B2734" t="str">
            <v>C2291</v>
          </cell>
          <cell r="C2734" t="str">
            <v>SPRINKLERS CROMADO (INSTALADO)</v>
          </cell>
          <cell r="D2734" t="str">
            <v>UN</v>
          </cell>
          <cell r="E2734">
            <v>21.83</v>
          </cell>
          <cell r="F2734">
            <v>28.38</v>
          </cell>
        </row>
        <row r="2735">
          <cell r="B2735" t="str">
            <v>C2292</v>
          </cell>
          <cell r="C2735" t="str">
            <v>SPRINKLERS EM BRONZE (INSTALADO)</v>
          </cell>
          <cell r="D2735" t="str">
            <v>UN</v>
          </cell>
          <cell r="E2735">
            <v>22.13</v>
          </cell>
          <cell r="F2735">
            <v>28.77</v>
          </cell>
        </row>
        <row r="2736">
          <cell r="B2736" t="str">
            <v>C2497</v>
          </cell>
          <cell r="C2736" t="str">
            <v>TORNEIRA DE BÓIA D= 20mm (3/4")</v>
          </cell>
          <cell r="D2736" t="str">
            <v>UN</v>
          </cell>
          <cell r="E2736">
            <v>41.62</v>
          </cell>
          <cell r="F2736">
            <v>54.11</v>
          </cell>
        </row>
        <row r="2737">
          <cell r="B2737" t="str">
            <v>C2498</v>
          </cell>
          <cell r="C2737" t="str">
            <v>TORNEIRA DE BÓIA D= 25mm (1")</v>
          </cell>
          <cell r="D2737" t="str">
            <v>UN</v>
          </cell>
          <cell r="E2737">
            <v>55.82</v>
          </cell>
          <cell r="F2737">
            <v>72.57</v>
          </cell>
        </row>
        <row r="2738">
          <cell r="B2738" t="str">
            <v>C2499</v>
          </cell>
          <cell r="C2738" t="str">
            <v>TORNEIRA DE BÓIA D= 32mm (1 1/4")</v>
          </cell>
          <cell r="D2738" t="str">
            <v>UN</v>
          </cell>
          <cell r="E2738">
            <v>70.8</v>
          </cell>
          <cell r="F2738">
            <v>92.04</v>
          </cell>
        </row>
        <row r="2739">
          <cell r="B2739" t="str">
            <v>C2500</v>
          </cell>
          <cell r="C2739" t="str">
            <v>TORNEIRA DE BÓIA D= 40mm (1 1/2")</v>
          </cell>
          <cell r="D2739" t="str">
            <v>UN</v>
          </cell>
          <cell r="E2739">
            <v>83.83</v>
          </cell>
          <cell r="F2739">
            <v>108.98</v>
          </cell>
        </row>
        <row r="2740">
          <cell r="B2740" t="str">
            <v>C2501</v>
          </cell>
          <cell r="C2740" t="str">
            <v>TORNEIRA DE BÓIA D= 50mm (2")</v>
          </cell>
          <cell r="D2740" t="str">
            <v>UN</v>
          </cell>
          <cell r="E2740">
            <v>35.56</v>
          </cell>
          <cell r="F2740">
            <v>46.23</v>
          </cell>
        </row>
        <row r="2741">
          <cell r="B2741" t="str">
            <v>C2507</v>
          </cell>
          <cell r="C2741" t="str">
            <v>TORNEIRA ELÉTRICA AUTOMÁTICA 220V-2800W (INSTALADO)</v>
          </cell>
          <cell r="D2741" t="str">
            <v>UN</v>
          </cell>
          <cell r="E2741">
            <v>96.31</v>
          </cell>
          <cell r="F2741">
            <v>125.2</v>
          </cell>
        </row>
        <row r="2742">
          <cell r="C2742" t="str">
            <v>POÇOS E CAIXAS</v>
          </cell>
          <cell r="F2742">
            <v>0</v>
          </cell>
        </row>
        <row r="2743">
          <cell r="B2743" t="str">
            <v>C0011</v>
          </cell>
          <cell r="C2743" t="str">
            <v>ACRÉSCIMO DE CÂMARA EM PV C/ANÉIS DE CONCRETO D= 600mm</v>
          </cell>
          <cell r="D2743" t="str">
            <v>M</v>
          </cell>
          <cell r="E2743">
            <v>124.66</v>
          </cell>
          <cell r="F2743">
            <v>162.06</v>
          </cell>
        </row>
        <row r="2744">
          <cell r="B2744" t="str">
            <v>C0012</v>
          </cell>
          <cell r="C2744" t="str">
            <v>ACRÉSCIMO DE CÂMARA EM PV C/ANÉIS DE CONCRETO D=1000mm</v>
          </cell>
          <cell r="D2744" t="str">
            <v>M</v>
          </cell>
          <cell r="E2744">
            <v>228.14</v>
          </cell>
          <cell r="F2744">
            <v>296.58</v>
          </cell>
        </row>
        <row r="2745">
          <cell r="B2745" t="str">
            <v>C0013</v>
          </cell>
          <cell r="C2745" t="str">
            <v>ACRÉSCIMO DE CÂMARA EM PV C/ANÉIS DE CONCRETO D=1200mm</v>
          </cell>
          <cell r="D2745" t="str">
            <v>M</v>
          </cell>
          <cell r="E2745">
            <v>318.82</v>
          </cell>
          <cell r="F2745">
            <v>414.47</v>
          </cell>
        </row>
        <row r="2746">
          <cell r="B2746" t="str">
            <v>C0232</v>
          </cell>
          <cell r="C2746" t="str">
            <v>ASSENTAMENTO DE TUBO DE QUEDA</v>
          </cell>
          <cell r="D2746" t="str">
            <v>M</v>
          </cell>
          <cell r="E2746">
            <v>93.53</v>
          </cell>
          <cell r="F2746">
            <v>121.59</v>
          </cell>
        </row>
        <row r="2747">
          <cell r="B2747" t="str">
            <v>C3441</v>
          </cell>
          <cell r="C2747" t="str">
            <v>CAIXA D´ÁGUA EM FYBERGLASS - CAP. 500L</v>
          </cell>
          <cell r="D2747" t="str">
            <v>UN</v>
          </cell>
          <cell r="E2747">
            <v>153.57</v>
          </cell>
          <cell r="F2747">
            <v>199.64</v>
          </cell>
        </row>
        <row r="2748">
          <cell r="B2748" t="str">
            <v>C3442</v>
          </cell>
          <cell r="C2748" t="str">
            <v>CAIXA D´ÁGUA EM FYBERGLASS - CAP. 1000L</v>
          </cell>
          <cell r="D2748" t="str">
            <v>UN</v>
          </cell>
          <cell r="E2748">
            <v>240.84</v>
          </cell>
          <cell r="F2748">
            <v>313.09</v>
          </cell>
        </row>
        <row r="2749">
          <cell r="B2749" t="str">
            <v>C3742</v>
          </cell>
          <cell r="C2749" t="str">
            <v>CAIXA D'ÁGUA EM FIBRA DE VIDRO CAP. 5.000 L, MONTADA EM ESTRUTURA DE CONCRETO PRE-FABRICADA COMPOSTA DE SAPATA, PILAR CIRCULAR D=0,40m COM PÉ DIREITO DE 6,00m, LAJE DE APOIO (FORNECIMENTO E MONTAGEM)</v>
          </cell>
          <cell r="D2749" t="str">
            <v>UN</v>
          </cell>
          <cell r="E2749">
            <v>4635.77</v>
          </cell>
          <cell r="F2749">
            <v>6026.5</v>
          </cell>
        </row>
        <row r="2750">
          <cell r="B2750" t="str">
            <v>C0601</v>
          </cell>
          <cell r="C2750" t="str">
            <v>CAIXA DE GORDURA/SABÃO EM ALVENARIA</v>
          </cell>
          <cell r="D2750" t="str">
            <v>UN</v>
          </cell>
          <cell r="E2750">
            <v>104.01</v>
          </cell>
          <cell r="F2750">
            <v>135.21</v>
          </cell>
        </row>
        <row r="2751">
          <cell r="B2751" t="str">
            <v>C3584</v>
          </cell>
          <cell r="C2751" t="str">
            <v>CAIXA DE GORDURA/SABÃO PRÉ MOLDADA - PADRÃO POPULAR</v>
          </cell>
          <cell r="D2751" t="str">
            <v>UN</v>
          </cell>
          <cell r="E2751">
            <v>15.64</v>
          </cell>
          <cell r="F2751">
            <v>20.33</v>
          </cell>
        </row>
        <row r="2752">
          <cell r="B2752" t="str">
            <v>C4381</v>
          </cell>
          <cell r="C2752" t="str">
            <v>CAIXA DE INCÊNDIO 75 x 45 x 17 cm EM ALUMÍNIO</v>
          </cell>
          <cell r="D2752" t="str">
            <v>UN</v>
          </cell>
          <cell r="E2752">
            <v>369.49</v>
          </cell>
          <cell r="F2752">
            <v>480.34</v>
          </cell>
        </row>
        <row r="2753">
          <cell r="B2753" t="str">
            <v>C0605</v>
          </cell>
          <cell r="C2753" t="str">
            <v>CAIXA DE INSPEÇÃO EM ALVENARIA - 1/2 TIJOLO COMUM</v>
          </cell>
          <cell r="D2753" t="str">
            <v>M2</v>
          </cell>
          <cell r="E2753">
            <v>45.97</v>
          </cell>
          <cell r="F2753">
            <v>59.76</v>
          </cell>
        </row>
        <row r="2754">
          <cell r="B2754" t="str">
            <v>C0604</v>
          </cell>
          <cell r="C2754" t="str">
            <v>CAIXA DE INSPEÇÃO EM ALVENARIA - 1 TIJOLO COMUM</v>
          </cell>
          <cell r="D2754" t="str">
            <v>M2</v>
          </cell>
          <cell r="E2754">
            <v>70.83</v>
          </cell>
          <cell r="F2754">
            <v>92.08</v>
          </cell>
        </row>
        <row r="2755">
          <cell r="B2755" t="str">
            <v>C0606</v>
          </cell>
          <cell r="C2755" t="str">
            <v>CAIXA DE INSPEÇÃO EM ALVENARIA - TAMPA DE CONCRETO ESP.= 5cm</v>
          </cell>
          <cell r="D2755" t="str">
            <v>M2</v>
          </cell>
          <cell r="E2755">
            <v>82.49</v>
          </cell>
          <cell r="F2755">
            <v>107.24</v>
          </cell>
        </row>
        <row r="2756">
          <cell r="B2756" t="str">
            <v>C0613</v>
          </cell>
          <cell r="C2756" t="str">
            <v>CAIXA DE INSPEÇÃO EM ALVENARIA-LASTRO DE CONCRETO ESP.= 10cm</v>
          </cell>
          <cell r="D2756" t="str">
            <v>M3</v>
          </cell>
          <cell r="E2756">
            <v>236.19</v>
          </cell>
          <cell r="F2756">
            <v>307.05</v>
          </cell>
        </row>
        <row r="2757">
          <cell r="B2757" t="str">
            <v>C0611</v>
          </cell>
          <cell r="C2757" t="str">
            <v>CAIXA DE INSPEÇÃO EM ALVENARIA P/LIGAÇÃO CONDOMINIAL, DI= (40X40)cm</v>
          </cell>
          <cell r="D2757" t="str">
            <v>UN</v>
          </cell>
          <cell r="E2757">
            <v>59.18</v>
          </cell>
          <cell r="F2757">
            <v>76.93</v>
          </cell>
        </row>
        <row r="2758">
          <cell r="B2758" t="str">
            <v>C0614</v>
          </cell>
          <cell r="C2758" t="str">
            <v>CAIXA DE INSPEÇÃO NO PASSEIO C/TUBO PVC D=300mm TAMPA FoFo</v>
          </cell>
          <cell r="D2758" t="str">
            <v>UN</v>
          </cell>
          <cell r="E2758">
            <v>176.09</v>
          </cell>
          <cell r="F2758">
            <v>228.92</v>
          </cell>
        </row>
        <row r="2759">
          <cell r="B2759" t="str">
            <v>C0615</v>
          </cell>
          <cell r="C2759" t="str">
            <v>CAIXA DE INSPEÇÃO NO PASSEIO EM ANÉIS D= 600mm, PADRÃO CAGECE</v>
          </cell>
          <cell r="D2759" t="str">
            <v>UN</v>
          </cell>
          <cell r="E2759">
            <v>96.31</v>
          </cell>
          <cell r="F2759">
            <v>125.2</v>
          </cell>
        </row>
        <row r="2760">
          <cell r="B2760" t="str">
            <v>C0623</v>
          </cell>
          <cell r="C2760" t="str">
            <v>CAIXA DE MACROMEDIDOR (2.10 X 2.10)m</v>
          </cell>
          <cell r="D2760" t="str">
            <v>UN</v>
          </cell>
          <cell r="E2760">
            <v>1815.85</v>
          </cell>
          <cell r="F2760">
            <v>2360.61</v>
          </cell>
        </row>
        <row r="2761">
          <cell r="B2761" t="str">
            <v>C0637</v>
          </cell>
          <cell r="C2761" t="str">
            <v>CAIXA DE PITOMETRIA (1.30 X 1.30)m</v>
          </cell>
          <cell r="D2761" t="str">
            <v>UN</v>
          </cell>
          <cell r="E2761">
            <v>592.69</v>
          </cell>
          <cell r="F2761">
            <v>770.5</v>
          </cell>
        </row>
        <row r="2762">
          <cell r="B2762" t="str">
            <v>C0638</v>
          </cell>
          <cell r="C2762" t="str">
            <v>CAIXA DE PITOMETRIA (1.50 X 1.50)m</v>
          </cell>
          <cell r="D2762" t="str">
            <v>UN</v>
          </cell>
          <cell r="E2762">
            <v>840.25</v>
          </cell>
          <cell r="F2762">
            <v>1092.33</v>
          </cell>
        </row>
        <row r="2763">
          <cell r="B2763" t="str">
            <v>C0639</v>
          </cell>
          <cell r="C2763" t="str">
            <v>CAIXA EM ALVENARIA 1 VEZ, S/TAMPA, CINTA ARM., FUNDO CONC. (4.80 X 1.50)m</v>
          </cell>
          <cell r="D2763" t="str">
            <v>UN</v>
          </cell>
          <cell r="E2763">
            <v>1816.32</v>
          </cell>
          <cell r="F2763">
            <v>2361.22</v>
          </cell>
        </row>
        <row r="2764">
          <cell r="B2764" t="str">
            <v>C0603</v>
          </cell>
          <cell r="C2764" t="str">
            <v>CAIXA EM ALVENARIA (40X40X60cm) DE 1/2 TIJOLO COMUM, LASTRO DE CONCRETO E TAMPA DE CONCRETO</v>
          </cell>
          <cell r="D2764" t="str">
            <v>UN</v>
          </cell>
          <cell r="E2764">
            <v>89.72</v>
          </cell>
          <cell r="F2764">
            <v>116.64</v>
          </cell>
        </row>
        <row r="2765">
          <cell r="B2765" t="str">
            <v>C0610</v>
          </cell>
          <cell r="C2765" t="str">
            <v>CAIXA EM ALVENARIA (40X40X60cm) DE 1 TIJOLO COMUM, LASTRO DE CONCRETO E TAMPA DE CONCRETO</v>
          </cell>
          <cell r="D2765" t="str">
            <v>UN</v>
          </cell>
          <cell r="E2765">
            <v>147.45</v>
          </cell>
          <cell r="F2765">
            <v>191.69</v>
          </cell>
        </row>
        <row r="2766">
          <cell r="B2766" t="str">
            <v>C0609</v>
          </cell>
          <cell r="C2766" t="str">
            <v>CAIXA EM ALVENARIA (60X60X60cm) DE 1/2 TIJOLO COMUM, LASTRO DE CONCRETO E TAMPA DE CONCRETO</v>
          </cell>
          <cell r="D2766" t="str">
            <v>UN</v>
          </cell>
          <cell r="E2766">
            <v>142.47</v>
          </cell>
          <cell r="F2766">
            <v>185.21</v>
          </cell>
        </row>
        <row r="2767">
          <cell r="B2767" t="str">
            <v>C0607</v>
          </cell>
          <cell r="C2767" t="str">
            <v>CAIXA EM ALVENARIA (60X60X60cm) DE 1 TIJOLO COMUM, LASTRO DE CONCRETO E TAMPA DE CONCRETO</v>
          </cell>
          <cell r="D2767" t="str">
            <v>UN</v>
          </cell>
          <cell r="E2767">
            <v>215.22</v>
          </cell>
          <cell r="F2767">
            <v>279.79</v>
          </cell>
        </row>
        <row r="2768">
          <cell r="B2768" t="str">
            <v>C0602</v>
          </cell>
          <cell r="C2768" t="str">
            <v>CAIXA EM ALVENARIA (80X80X60cm) DE 1/2 TIJOLO COMUM, LASTRO DE CONCRETO E TAMPA DE CONCRETO</v>
          </cell>
          <cell r="D2768" t="str">
            <v>UN</v>
          </cell>
          <cell r="E2768">
            <v>202.58</v>
          </cell>
          <cell r="F2768">
            <v>263.35</v>
          </cell>
        </row>
        <row r="2769">
          <cell r="B2769" t="str">
            <v>C0608</v>
          </cell>
          <cell r="C2769" t="str">
            <v>CAIXA EM ALVENARIA (80X80X60cm) DE 1 TIJOLO COMUM, LASTRO DE CONCRETO E TAMPA DE CONCRETO</v>
          </cell>
          <cell r="D2769" t="str">
            <v>UN</v>
          </cell>
          <cell r="E2769">
            <v>286.6</v>
          </cell>
          <cell r="F2769">
            <v>372.58</v>
          </cell>
        </row>
        <row r="2770">
          <cell r="B2770" t="str">
            <v>C0640</v>
          </cell>
          <cell r="C2770" t="str">
            <v>CAIXA EM ALVENARIA C/DOSADOR A NIVEL CONSTANTE</v>
          </cell>
          <cell r="D2770" t="str">
            <v>UN</v>
          </cell>
          <cell r="E2770">
            <v>592.66</v>
          </cell>
          <cell r="F2770">
            <v>770.46</v>
          </cell>
        </row>
        <row r="2771">
          <cell r="B2771" t="str">
            <v>C0641</v>
          </cell>
          <cell r="C2771" t="str">
            <v>CAIXA EM ALVENARIA C/TAMPA EM CONCRETO FUNDO BRITA (1.0 X 1.0)m</v>
          </cell>
          <cell r="D2771" t="str">
            <v>UN</v>
          </cell>
          <cell r="E2771">
            <v>316.31</v>
          </cell>
          <cell r="F2771">
            <v>411.2</v>
          </cell>
        </row>
        <row r="2772">
          <cell r="B2772" t="str">
            <v>C0642</v>
          </cell>
          <cell r="C2772" t="str">
            <v>CAIXA EM ALVENARIA S/TAMPA E FUNDO BRITA P/FILTRO (1.0.X.1.0)m</v>
          </cell>
          <cell r="D2772" t="str">
            <v>UN</v>
          </cell>
          <cell r="E2772">
            <v>235.99</v>
          </cell>
          <cell r="F2772">
            <v>306.79</v>
          </cell>
        </row>
        <row r="2773">
          <cell r="B2773" t="str">
            <v>C0643</v>
          </cell>
          <cell r="C2773" t="str">
            <v>CAIXA EM ALVENARIA S/TAMPA E FUNDO CONCRETO (1.20 X 1.20)m</v>
          </cell>
          <cell r="D2773" t="str">
            <v>UN</v>
          </cell>
          <cell r="E2773">
            <v>361.22</v>
          </cell>
          <cell r="F2773">
            <v>469.59</v>
          </cell>
        </row>
        <row r="2774">
          <cell r="B2774" t="str">
            <v>C0644</v>
          </cell>
          <cell r="C2774" t="str">
            <v>CAIXA EM ALVENARIA S/TAMPA E FUNDO LAJE (1.60 X 1.30)m FILTRO</v>
          </cell>
          <cell r="D2774" t="str">
            <v>UN</v>
          </cell>
          <cell r="E2774">
            <v>395.62</v>
          </cell>
          <cell r="F2774">
            <v>514.31</v>
          </cell>
        </row>
        <row r="2775">
          <cell r="B2775" t="str">
            <v>C0645</v>
          </cell>
          <cell r="C2775" t="str">
            <v>CAIXA INSPEÇÃO EM ANÉIS D=600mm, P/REDE CONDOMÍNIO (0.50&lt;h&lt;0.80)m</v>
          </cell>
          <cell r="D2775" t="str">
            <v>UN</v>
          </cell>
          <cell r="E2775">
            <v>88.12</v>
          </cell>
          <cell r="F2775">
            <v>114.56</v>
          </cell>
        </row>
        <row r="2776">
          <cell r="B2776" t="str">
            <v>C0646</v>
          </cell>
          <cell r="C2776" t="str">
            <v>CAIXA INSPEÇÃO EM ANÉIS D=800mm, P/REDE CONDOM.(1.00&lt;h&lt;=1.50)m</v>
          </cell>
          <cell r="D2776" t="str">
            <v>UN</v>
          </cell>
          <cell r="E2776">
            <v>227.69</v>
          </cell>
          <cell r="F2776">
            <v>296</v>
          </cell>
        </row>
        <row r="2777">
          <cell r="B2777" t="str">
            <v>C0647</v>
          </cell>
          <cell r="C2777" t="str">
            <v>CAIXA INSPEÇÃO EM ANÉIS D=800mm, P/REDE CONDOMI.0,80&lt;h&lt;1,00m</v>
          </cell>
          <cell r="D2777" t="str">
            <v>UN</v>
          </cell>
          <cell r="E2777">
            <v>140.01</v>
          </cell>
          <cell r="F2777">
            <v>182.01</v>
          </cell>
        </row>
        <row r="2778">
          <cell r="B2778" t="str">
            <v>C0648</v>
          </cell>
          <cell r="C2778" t="str">
            <v>CAIXA INSPEÇÃO NO PASSEIO C/TUBO PVC D=300mm TAMPA FoFo/CONCRETO</v>
          </cell>
          <cell r="D2778" t="str">
            <v>UN</v>
          </cell>
          <cell r="E2778">
            <v>373.41</v>
          </cell>
          <cell r="F2778">
            <v>485.43</v>
          </cell>
        </row>
        <row r="2779">
          <cell r="B2779" t="str">
            <v>C0649</v>
          </cell>
          <cell r="C2779" t="str">
            <v>CAIXA INSPEÇÃO NO PASSEIO EM ALVENARIA DI=(50X50)cm, PADRÃO CAGECE</v>
          </cell>
          <cell r="D2779" t="str">
            <v>UN</v>
          </cell>
          <cell r="E2779">
            <v>112.78</v>
          </cell>
          <cell r="F2779">
            <v>146.61</v>
          </cell>
        </row>
        <row r="2780">
          <cell r="B2780" t="str">
            <v>C3411</v>
          </cell>
          <cell r="C2780" t="str">
            <v>CAIXA P/ REGISTRO DE DESCARGA EM ALVENARIA DE TIJOLO MACIÇO DN ATÉ 200mm</v>
          </cell>
          <cell r="D2780" t="str">
            <v>UN</v>
          </cell>
          <cell r="E2780">
            <v>322.14</v>
          </cell>
          <cell r="F2780">
            <v>418.78</v>
          </cell>
        </row>
        <row r="2781">
          <cell r="B2781" t="str">
            <v>C3412</v>
          </cell>
          <cell r="C2781" t="str">
            <v>CAIXA P/ REGISTRO DE DESCARGA EM ALVENARIA DE TIJOLO MACIÇO 200&lt;DN&lt;=500mm</v>
          </cell>
          <cell r="D2781" t="str">
            <v>UN</v>
          </cell>
          <cell r="E2781">
            <v>1037.37</v>
          </cell>
          <cell r="F2781">
            <v>1348.58</v>
          </cell>
        </row>
        <row r="2782">
          <cell r="B2782" t="str">
            <v>C3413</v>
          </cell>
          <cell r="C2782" t="str">
            <v>CAIXA P/ REGISTRO DE DESCARGA EM ALVENARIA DE TIJOLO MACIÇO 500&lt;DN&lt;=700mm</v>
          </cell>
          <cell r="D2782" t="str">
            <v>UN</v>
          </cell>
          <cell r="E2782">
            <v>1568.31</v>
          </cell>
          <cell r="F2782">
            <v>2038.8</v>
          </cell>
        </row>
        <row r="2783">
          <cell r="B2783" t="str">
            <v>C3414</v>
          </cell>
          <cell r="C2783" t="str">
            <v>CAIXA P/ REGISTRO DE DESCARGA EM ALVENARIA DE TIJOLO MACIÇO 700&lt;DN&lt;=900mm</v>
          </cell>
          <cell r="D2783" t="str">
            <v>UN</v>
          </cell>
          <cell r="E2783">
            <v>1941.2</v>
          </cell>
          <cell r="F2783">
            <v>2523.56</v>
          </cell>
        </row>
        <row r="2784">
          <cell r="B2784" t="str">
            <v>C0653</v>
          </cell>
          <cell r="C2784" t="str">
            <v>CAIXA P/REGISTRO OU VENTOSA EM ALVENARIA DE TIJOLO MACIÇO, DN ATÉ 200mm</v>
          </cell>
          <cell r="D2784" t="str">
            <v>UN</v>
          </cell>
          <cell r="E2784">
            <v>225.96</v>
          </cell>
          <cell r="F2784">
            <v>293.75</v>
          </cell>
        </row>
        <row r="2785">
          <cell r="B2785" t="str">
            <v>C0650</v>
          </cell>
          <cell r="C2785" t="str">
            <v>CAIXA P/REGISTRO OU VENTOSA EM ALVENARIA DE TIJOLO MACIÇO, 200&lt;DN&lt;=500mm</v>
          </cell>
          <cell r="D2785" t="str">
            <v>UN</v>
          </cell>
          <cell r="E2785">
            <v>941.19</v>
          </cell>
          <cell r="F2785">
            <v>1223.55</v>
          </cell>
        </row>
        <row r="2786">
          <cell r="B2786" t="str">
            <v>C0651</v>
          </cell>
          <cell r="C2786" t="str">
            <v>CAIXA P/REGISTRO OU VENTOSA EM ALVENARIA DE TIJOLO MACIÇO, 500&lt;DN&lt;=700mm</v>
          </cell>
          <cell r="D2786" t="str">
            <v>UN</v>
          </cell>
          <cell r="E2786">
            <v>1409.57</v>
          </cell>
          <cell r="F2786">
            <v>1832.44</v>
          </cell>
        </row>
        <row r="2787">
          <cell r="B2787" t="str">
            <v>C0652</v>
          </cell>
          <cell r="C2787" t="str">
            <v>CAIXA P/REGISTRO OU VENTOSA EM ALVENARIA DE TIJOLO MACIÇO, 700&lt;DN&lt;=900mm</v>
          </cell>
          <cell r="D2787" t="str">
            <v>UN</v>
          </cell>
          <cell r="E2787">
            <v>1775.64</v>
          </cell>
          <cell r="F2787">
            <v>2308.33</v>
          </cell>
        </row>
        <row r="2788">
          <cell r="B2788" t="str">
            <v>C4378</v>
          </cell>
          <cell r="C2788" t="str">
            <v>CAIXA SIFONADA EM PVC 185 x 150 x 75 mm C/ GRELHA CROMADA</v>
          </cell>
          <cell r="D2788" t="str">
            <v>UN</v>
          </cell>
          <cell r="E2788">
            <v>25.98</v>
          </cell>
          <cell r="F2788">
            <v>33.77</v>
          </cell>
        </row>
        <row r="2789">
          <cell r="B2789" t="str">
            <v>C4382</v>
          </cell>
          <cell r="C2789" t="str">
            <v>CAIXA SIFONADA DE ÓLEO 20 cm REBOCADA C/ TAMPA</v>
          </cell>
          <cell r="D2789" t="str">
            <v>UN</v>
          </cell>
          <cell r="E2789">
            <v>505.61</v>
          </cell>
          <cell r="F2789">
            <v>657.29</v>
          </cell>
        </row>
        <row r="2790">
          <cell r="B2790" t="str">
            <v>C0612</v>
          </cell>
          <cell r="C2790" t="str">
            <v>ESCAVAÇÃO MANUAL C/ APILOAMENTO DE FUNDO P/ CAIXA EM ALVENARIA</v>
          </cell>
          <cell r="D2790" t="str">
            <v>UN</v>
          </cell>
          <cell r="E2790">
            <v>21.56</v>
          </cell>
          <cell r="F2790">
            <v>28.03</v>
          </cell>
        </row>
        <row r="2791">
          <cell r="B2791" t="str">
            <v>C2816</v>
          </cell>
          <cell r="C2791" t="str">
            <v>EXECUÇÃO COMPLETA DE TIL (LAJE DE FUNDO EM CONCRETO ARMADO)</v>
          </cell>
          <cell r="D2791" t="str">
            <v>UN</v>
          </cell>
          <cell r="E2791">
            <v>142</v>
          </cell>
          <cell r="F2791">
            <v>184.6</v>
          </cell>
        </row>
        <row r="2792">
          <cell r="B2792" t="str">
            <v>C4327</v>
          </cell>
          <cell r="C2792" t="str">
            <v>GRELHA DE FERRO FUNDIDO (900 x 500 x 70 mm)</v>
          </cell>
          <cell r="D2792" t="str">
            <v>UN</v>
          </cell>
          <cell r="E2792">
            <v>310.74</v>
          </cell>
          <cell r="F2792">
            <v>403.96</v>
          </cell>
        </row>
        <row r="2793">
          <cell r="B2793" t="str">
            <v>C3583</v>
          </cell>
          <cell r="C2793" t="str">
            <v>MUTIRÃO MISTO - CAIXA DE GORDURA/SABÃO PRÉ MOLDADA</v>
          </cell>
          <cell r="D2793" t="str">
            <v>UN</v>
          </cell>
          <cell r="E2793">
            <v>12.88</v>
          </cell>
          <cell r="F2793">
            <v>16.74</v>
          </cell>
        </row>
        <row r="2794">
          <cell r="B2794" t="str">
            <v>C2907</v>
          </cell>
          <cell r="C2794" t="str">
            <v>POÇO DE VISITA, C/ANÉIS DE CONCRETO, PROF. ATÉ 1.00m, D= 600mm</v>
          </cell>
          <cell r="D2794" t="str">
            <v>UN</v>
          </cell>
          <cell r="E2794">
            <v>255.97</v>
          </cell>
          <cell r="F2794">
            <v>332.76</v>
          </cell>
        </row>
        <row r="2795">
          <cell r="B2795" t="str">
            <v>C2908</v>
          </cell>
          <cell r="C2795" t="str">
            <v>POÇO DE VISITA, C/ANÉIS DE CONCRETO, PROF. ATÉ 1.50m, D=1000mm</v>
          </cell>
          <cell r="D2795" t="str">
            <v>UN</v>
          </cell>
          <cell r="E2795">
            <v>712.87</v>
          </cell>
          <cell r="F2795">
            <v>926.73</v>
          </cell>
        </row>
        <row r="2796">
          <cell r="B2796" t="str">
            <v>C2909</v>
          </cell>
          <cell r="C2796" t="str">
            <v>POÇO DE VISITA, C/ANÉIS DE CONCRETO, PROF. ATÉ 1.50m, D=1200mm</v>
          </cell>
          <cell r="D2796" t="str">
            <v>UN</v>
          </cell>
          <cell r="E2796">
            <v>891.36</v>
          </cell>
          <cell r="F2796">
            <v>1158.77</v>
          </cell>
        </row>
        <row r="2797">
          <cell r="B2797" t="str">
            <v>C3648</v>
          </cell>
          <cell r="C2797" t="str">
            <v>RESERVATÓRIO PRÉ MOLDADO ELEVADO CILÍNDRICO D=2,0M, CAP.=12,0M3, H=9,0M COMPLETO E CISTERNA CAP.=4,5 M3</v>
          </cell>
          <cell r="D2797" t="str">
            <v>UN</v>
          </cell>
          <cell r="E2797">
            <v>18431.91</v>
          </cell>
          <cell r="F2797">
            <v>23961.48</v>
          </cell>
        </row>
        <row r="2798">
          <cell r="B2798" t="str">
            <v>C4312</v>
          </cell>
          <cell r="C2798" t="str">
            <v>SOBRETAMPA EM FERRO FUNDIDO COM D=600mm</v>
          </cell>
          <cell r="D2798" t="str">
            <v>UN</v>
          </cell>
          <cell r="E2798">
            <v>406.88</v>
          </cell>
          <cell r="F2798">
            <v>528.94</v>
          </cell>
        </row>
        <row r="2799">
          <cell r="B2799" t="str">
            <v>C4328</v>
          </cell>
          <cell r="C2799" t="str">
            <v>SOBRETAMPA EM FERRO FUNDIDO C/ D=800 mm</v>
          </cell>
          <cell r="D2799" t="str">
            <v>UN</v>
          </cell>
          <cell r="E2799">
            <v>573.19</v>
          </cell>
          <cell r="F2799">
            <v>745.15</v>
          </cell>
        </row>
        <row r="2800">
          <cell r="B2800" t="str">
            <v>C4216</v>
          </cell>
          <cell r="C2800" t="str">
            <v>TAMPA EM CONCRETO ARMADO PARA REGISTRO (70x70x12cm)</v>
          </cell>
          <cell r="D2800" t="str">
            <v>UN</v>
          </cell>
          <cell r="E2800">
            <v>42.21</v>
          </cell>
          <cell r="F2800">
            <v>54.87</v>
          </cell>
        </row>
        <row r="2801">
          <cell r="B2801" t="str">
            <v>C4399</v>
          </cell>
          <cell r="C2801" t="str">
            <v>TANQUE P/ RECOLHIMENTO DE ÓLEO EM ALVENARIA (INSTALADO)</v>
          </cell>
          <cell r="D2801" t="str">
            <v>UN</v>
          </cell>
          <cell r="E2801">
            <v>1945.08</v>
          </cell>
          <cell r="F2801">
            <v>2528.6</v>
          </cell>
        </row>
        <row r="2802">
          <cell r="C2802" t="str">
            <v>GRADEAMENTO, COMPORTA, VERTEDOURO E CALHAS</v>
          </cell>
          <cell r="F2802">
            <v>0</v>
          </cell>
        </row>
        <row r="2803">
          <cell r="B2803" t="str">
            <v>C0663</v>
          </cell>
          <cell r="C2803" t="str">
            <v>CALHA PARSHALL W:3" (FORNECIMENTO E INSTALAÇÃO)</v>
          </cell>
          <cell r="D2803" t="str">
            <v>UN</v>
          </cell>
          <cell r="E2803">
            <v>1516.24</v>
          </cell>
          <cell r="F2803">
            <v>1971.11</v>
          </cell>
        </row>
        <row r="2804">
          <cell r="B2804" t="str">
            <v>C0664</v>
          </cell>
          <cell r="C2804" t="str">
            <v>CALHA PARSHALL W:6"(FORNECIMENTO E INSTALAÇÃO)</v>
          </cell>
          <cell r="D2804" t="str">
            <v>UN</v>
          </cell>
          <cell r="E2804">
            <v>2870.74</v>
          </cell>
          <cell r="F2804">
            <v>3731.96</v>
          </cell>
        </row>
        <row r="2805">
          <cell r="B2805" t="str">
            <v>C0665</v>
          </cell>
          <cell r="C2805" t="str">
            <v>CALHA PARSHALL W:9"(FORNECIMENTO E INSTALAÇÃO)</v>
          </cell>
          <cell r="D2805" t="str">
            <v>UN</v>
          </cell>
          <cell r="E2805">
            <v>4246.96</v>
          </cell>
          <cell r="F2805">
            <v>5521.05</v>
          </cell>
        </row>
        <row r="2806">
          <cell r="B2806" t="str">
            <v>C0823</v>
          </cell>
          <cell r="C2806" t="str">
            <v>COMPORTA EM FIBRA, CALHA EM ALUMÍNIO</v>
          </cell>
          <cell r="D2806" t="str">
            <v>M2</v>
          </cell>
          <cell r="E2806">
            <v>313.18</v>
          </cell>
          <cell r="F2806">
            <v>407.13</v>
          </cell>
        </row>
        <row r="2807">
          <cell r="B2807" t="str">
            <v>C0824</v>
          </cell>
          <cell r="C2807" t="str">
            <v>COMPORTA EM MADEIRA TRATADA C/ÓLEO DE LINHAÇA, CALHA ALUMÍNIO</v>
          </cell>
          <cell r="D2807" t="str">
            <v>M2</v>
          </cell>
          <cell r="E2807">
            <v>57.6</v>
          </cell>
          <cell r="F2807">
            <v>74.88</v>
          </cell>
        </row>
        <row r="2808">
          <cell r="B2808" t="str">
            <v>C2734</v>
          </cell>
          <cell r="C2808" t="str">
            <v>DRENO DE FUNDO EM PVC DO FILTRO D=1.50m, PADRÃO CAGECE</v>
          </cell>
          <cell r="D2808" t="str">
            <v>UN</v>
          </cell>
          <cell r="E2808">
            <v>193.5</v>
          </cell>
          <cell r="F2808">
            <v>251.55</v>
          </cell>
        </row>
        <row r="2809">
          <cell r="B2809" t="str">
            <v>C2735</v>
          </cell>
          <cell r="C2809" t="str">
            <v>DRENO DE FUNDO EM PVC DO FILTRO D=2.20m, PADRÃO CAGECE</v>
          </cell>
          <cell r="D2809" t="str">
            <v>UN</v>
          </cell>
          <cell r="E2809">
            <v>303.28</v>
          </cell>
          <cell r="F2809">
            <v>394.26</v>
          </cell>
        </row>
        <row r="2810">
          <cell r="B2810" t="str">
            <v>C2736</v>
          </cell>
          <cell r="C2810" t="str">
            <v>DRENO DE FUNDO EM PVC DO FILTRO D=2.80m, PADRÃO CAGECE</v>
          </cell>
          <cell r="D2810" t="str">
            <v>UN</v>
          </cell>
          <cell r="E2810">
            <v>687.9</v>
          </cell>
          <cell r="F2810">
            <v>894.27</v>
          </cell>
        </row>
        <row r="2811">
          <cell r="B2811" t="str">
            <v>C2737</v>
          </cell>
          <cell r="C2811" t="str">
            <v>DRENO DE FUNDO EM PVC DO FILTRO D=3.20m, PADRÃO CAGECE</v>
          </cell>
          <cell r="D2811" t="str">
            <v>UN</v>
          </cell>
          <cell r="E2811">
            <v>808.78</v>
          </cell>
          <cell r="F2811">
            <v>1051.41</v>
          </cell>
        </row>
        <row r="2812">
          <cell r="B2812" t="str">
            <v>C2815</v>
          </cell>
          <cell r="C2812" t="str">
            <v>GRADE DE PVC DE 25 mm P/ CAIXA DE NÍVEL</v>
          </cell>
          <cell r="D2812" t="str">
            <v>UN</v>
          </cell>
          <cell r="E2812">
            <v>122.84</v>
          </cell>
          <cell r="F2812">
            <v>159.69</v>
          </cell>
        </row>
        <row r="2813">
          <cell r="B2813" t="str">
            <v>C2839</v>
          </cell>
          <cell r="C2813" t="str">
            <v>GRADE EM FERRO CHATO 1 1/4" X 1/2"</v>
          </cell>
          <cell r="D2813" t="str">
            <v>M2</v>
          </cell>
          <cell r="E2813">
            <v>572.67</v>
          </cell>
          <cell r="F2813">
            <v>744.47</v>
          </cell>
        </row>
        <row r="2814">
          <cell r="B2814" t="str">
            <v>C2981</v>
          </cell>
          <cell r="C2814" t="str">
            <v>VERTEDOURO EM MADEIRA DE LEI TRATADA C/ÓLEO DE LINHAÇA</v>
          </cell>
          <cell r="D2814" t="str">
            <v>M2</v>
          </cell>
          <cell r="E2814">
            <v>26.81</v>
          </cell>
          <cell r="F2814">
            <v>34.85</v>
          </cell>
        </row>
        <row r="2815">
          <cell r="B2815" t="str">
            <v>C2982</v>
          </cell>
          <cell r="C2815" t="str">
            <v>VERTEDOURO TRIANGULAR EM CHAPA DE ALUMÍNIO ESP. 3/16" (50x40)cm</v>
          </cell>
          <cell r="D2815" t="str">
            <v>UN</v>
          </cell>
          <cell r="E2815">
            <v>61.85</v>
          </cell>
          <cell r="F2815">
            <v>80.41</v>
          </cell>
        </row>
        <row r="2816">
          <cell r="B2816" t="str">
            <v>C2983</v>
          </cell>
          <cell r="C2816" t="str">
            <v>VERTEDOURO TRIANGULAR EM FIBRA E CANTONEIRA DE ALUMÍNIO</v>
          </cell>
          <cell r="D2816" t="str">
            <v>M2</v>
          </cell>
          <cell r="E2816">
            <v>170.67</v>
          </cell>
          <cell r="F2816">
            <v>221.87</v>
          </cell>
        </row>
        <row r="2817">
          <cell r="C2817" t="str">
            <v>LIGAÇÕES PREDIAIS</v>
          </cell>
          <cell r="F2817">
            <v>0</v>
          </cell>
        </row>
        <row r="2818">
          <cell r="B2818" t="str">
            <v>C3489</v>
          </cell>
          <cell r="C2818" t="str">
            <v>CAIXA DE INSPEÇÃO EM ALVENARIA P/ LIGAÇÃO CONDOMINIAL DI=30x30cm</v>
          </cell>
          <cell r="D2818" t="str">
            <v>UN</v>
          </cell>
          <cell r="E2818">
            <v>56.07</v>
          </cell>
          <cell r="F2818">
            <v>72.89</v>
          </cell>
        </row>
        <row r="2819">
          <cell r="B2819" t="str">
            <v>C3415</v>
          </cell>
          <cell r="C2819" t="str">
            <v>CAIXA EM ALVENARIA PARA LIGAÇÃO D´ÁGUA 1 1/2" E 2"</v>
          </cell>
          <cell r="D2819" t="str">
            <v>UN</v>
          </cell>
          <cell r="E2819">
            <v>173.15</v>
          </cell>
          <cell r="F2819">
            <v>225.1</v>
          </cell>
        </row>
        <row r="2820">
          <cell r="B2820" t="str">
            <v>C3738</v>
          </cell>
          <cell r="C2820" t="str">
            <v>INSTALAÇÃO DE TUBO DE VENTILAÇÃO 50mm C/ L=4m, C/ REBOCO E PINTURA A CAL (C/ MATERIAL)</v>
          </cell>
          <cell r="D2820" t="str">
            <v>UN</v>
          </cell>
          <cell r="E2820">
            <v>31.24</v>
          </cell>
          <cell r="F2820">
            <v>40.61</v>
          </cell>
        </row>
        <row r="2821">
          <cell r="B2821" t="str">
            <v>C3739</v>
          </cell>
          <cell r="C2821" t="str">
            <v>INSTALAÇÃO DE TUBO DE VENTILAÇÃO 50mm C/ L=4m, COM REBOCO E PINTURA A CAL (SEM MATERIAL)</v>
          </cell>
          <cell r="D2821" t="str">
            <v>UN</v>
          </cell>
          <cell r="E2821">
            <v>6.16</v>
          </cell>
          <cell r="F2821">
            <v>8.01</v>
          </cell>
        </row>
        <row r="2822">
          <cell r="B2822" t="str">
            <v>C2865</v>
          </cell>
          <cell r="C2822" t="str">
            <v>LIGAÇÃO PREDIAL D'ÁGUA PADRÃO CAGECE</v>
          </cell>
          <cell r="D2822" t="str">
            <v>UN</v>
          </cell>
          <cell r="E2822">
            <v>19.35</v>
          </cell>
          <cell r="F2822">
            <v>25.16</v>
          </cell>
        </row>
        <row r="2823">
          <cell r="B2823" t="str">
            <v>C3740</v>
          </cell>
          <cell r="C2823" t="str">
            <v>RAMAL INTRADOMICILIAR DE ESGOTO C/ TUBO 40mm</v>
          </cell>
          <cell r="D2823" t="str">
            <v>M</v>
          </cell>
          <cell r="E2823">
            <v>3.56</v>
          </cell>
          <cell r="F2823">
            <v>4.63</v>
          </cell>
        </row>
        <row r="2824">
          <cell r="B2824" t="str">
            <v>C3741</v>
          </cell>
          <cell r="C2824" t="str">
            <v>RAMAL INTRADOMICILIAR DE ESGOTO C/ TUBO 100mm</v>
          </cell>
          <cell r="D2824" t="str">
            <v>M</v>
          </cell>
          <cell r="E2824">
            <v>7.11</v>
          </cell>
          <cell r="F2824">
            <v>9.24</v>
          </cell>
        </row>
        <row r="2825">
          <cell r="B2825" t="str">
            <v>C2911</v>
          </cell>
          <cell r="C2825" t="str">
            <v>RAMAL PREDIAL COM PAVIMENTAÇÃO EM ASFALTO</v>
          </cell>
          <cell r="D2825" t="str">
            <v>M</v>
          </cell>
          <cell r="E2825">
            <v>7.42</v>
          </cell>
          <cell r="F2825">
            <v>9.65</v>
          </cell>
        </row>
        <row r="2826">
          <cell r="B2826" t="str">
            <v>C2912</v>
          </cell>
          <cell r="C2826" t="str">
            <v>RAMAL PREDIAL COM PAVIMENTAÇÃO EM PEDRA TOSCA OU PARALELO</v>
          </cell>
          <cell r="D2826" t="str">
            <v>M</v>
          </cell>
          <cell r="E2826">
            <v>6.75</v>
          </cell>
          <cell r="F2826">
            <v>8.78</v>
          </cell>
        </row>
        <row r="2827">
          <cell r="B2827" t="str">
            <v>C2919</v>
          </cell>
          <cell r="C2827" t="str">
            <v>RAMAL PREDIAL S/ PAVIMENTAÇÃO</v>
          </cell>
          <cell r="D2827" t="str">
            <v>M</v>
          </cell>
          <cell r="E2827">
            <v>4.15</v>
          </cell>
          <cell r="F2827">
            <v>5.4</v>
          </cell>
        </row>
        <row r="2828">
          <cell r="B2828" t="str">
            <v>C2913</v>
          </cell>
          <cell r="C2828" t="str">
            <v>RAMAL PREDIAL DE ESGOTO EM MBV 100mm, C/PAVIMENTO EM ASFALTO</v>
          </cell>
          <cell r="D2828" t="str">
            <v>M</v>
          </cell>
          <cell r="E2828">
            <v>28.49</v>
          </cell>
          <cell r="F2828">
            <v>37.04</v>
          </cell>
        </row>
        <row r="2829">
          <cell r="B2829" t="str">
            <v>C2914</v>
          </cell>
          <cell r="C2829" t="str">
            <v>RAMAL PREDIAL DE ESGOTO EM MBV 100mm, C/PAVIMENTO EM PEDRA TOSCA</v>
          </cell>
          <cell r="D2829" t="str">
            <v>M</v>
          </cell>
          <cell r="E2829">
            <v>27.18</v>
          </cell>
          <cell r="F2829">
            <v>35.33</v>
          </cell>
        </row>
        <row r="2830">
          <cell r="B2830" t="str">
            <v>C2915</v>
          </cell>
          <cell r="C2830" t="str">
            <v>RAMAL PREDIAL DE ESGOTO EM MBV 100mm, S/PAVIMENTO</v>
          </cell>
          <cell r="D2830" t="str">
            <v>M</v>
          </cell>
          <cell r="E2830">
            <v>21.94</v>
          </cell>
          <cell r="F2830">
            <v>28.52</v>
          </cell>
        </row>
        <row r="2831">
          <cell r="B2831" t="str">
            <v>C2916</v>
          </cell>
          <cell r="C2831" t="str">
            <v>RAMAL PREDIAL DE ESGOTO EM PVC 100mm, C/PAVIMENTO EM ASFALTO</v>
          </cell>
          <cell r="D2831" t="str">
            <v>M</v>
          </cell>
          <cell r="E2831">
            <v>30.08</v>
          </cell>
          <cell r="F2831">
            <v>39.1</v>
          </cell>
        </row>
        <row r="2832">
          <cell r="B2832" t="str">
            <v>C2917</v>
          </cell>
          <cell r="C2832" t="str">
            <v>RAMAL PREDIAL DE ESGOTO EM PVC 100mm, C/PAVIMENTO EM PEDRA TOSCA</v>
          </cell>
          <cell r="D2832" t="str">
            <v>M</v>
          </cell>
          <cell r="E2832">
            <v>20.93</v>
          </cell>
          <cell r="F2832">
            <v>27.21</v>
          </cell>
        </row>
        <row r="2833">
          <cell r="B2833" t="str">
            <v>C2918</v>
          </cell>
          <cell r="C2833" t="str">
            <v>RAMAL PREDIAL DE ESGOTO EM PVC 100mm, S/ PAVIMENTO</v>
          </cell>
          <cell r="D2833" t="str">
            <v>M</v>
          </cell>
          <cell r="E2833">
            <v>19.96</v>
          </cell>
          <cell r="F2833">
            <v>25.95</v>
          </cell>
        </row>
        <row r="2834">
          <cell r="C2834" t="str">
            <v>OUTROS ELEMENTOS</v>
          </cell>
          <cell r="F2834">
            <v>0</v>
          </cell>
        </row>
        <row r="2835">
          <cell r="B2835" t="str">
            <v>C3435</v>
          </cell>
          <cell r="C2835" t="str">
            <v>ABRIGO P/ QUADRO COMANDO(54x54cm) DE POÇOS, ÁREA NÃO INUNDÁVEL</v>
          </cell>
          <cell r="D2835" t="str">
            <v>UN</v>
          </cell>
          <cell r="E2835">
            <v>259.31</v>
          </cell>
          <cell r="F2835">
            <v>337.1</v>
          </cell>
        </row>
        <row r="2836">
          <cell r="B2836" t="str">
            <v>C3433</v>
          </cell>
          <cell r="C2836" t="str">
            <v>ABRIGO P/ QUADRO COMANDO(108x108cm), POÇOS ÁREA NÃO INUNDÁVEL</v>
          </cell>
          <cell r="D2836" t="str">
            <v>UN</v>
          </cell>
          <cell r="E2836">
            <v>424.69</v>
          </cell>
          <cell r="F2836">
            <v>552.1</v>
          </cell>
        </row>
        <row r="2837">
          <cell r="B2837" t="str">
            <v>C3434</v>
          </cell>
          <cell r="C2837" t="str">
            <v>ABRIGO P/ QUADRO COMANDO(120x120cm), COM MURETA DE 2,10m</v>
          </cell>
          <cell r="D2837" t="str">
            <v>UN</v>
          </cell>
          <cell r="E2837">
            <v>902.13</v>
          </cell>
          <cell r="F2837">
            <v>1172.77</v>
          </cell>
        </row>
        <row r="2838">
          <cell r="B2838" t="str">
            <v>C1079</v>
          </cell>
          <cell r="C2838" t="str">
            <v>DESOBSTRUÇÃO DE TUBULAÇÕES</v>
          </cell>
          <cell r="D2838" t="str">
            <v>M</v>
          </cell>
          <cell r="E2838">
            <v>8.66</v>
          </cell>
          <cell r="F2838">
            <v>11.26</v>
          </cell>
        </row>
        <row r="2839">
          <cell r="B2839" t="str">
            <v>C1250</v>
          </cell>
          <cell r="C2839" t="str">
            <v>ENVELOPE DE CONCRETO P/PROTEÇÃO DE TUBO PVC ENTERRADO</v>
          </cell>
          <cell r="D2839" t="str">
            <v>M</v>
          </cell>
          <cell r="E2839">
            <v>7.37</v>
          </cell>
          <cell r="F2839">
            <v>9.58</v>
          </cell>
        </row>
        <row r="2840">
          <cell r="B2840" t="str">
            <v>C1248</v>
          </cell>
          <cell r="C2840" t="str">
            <v>ENVELOPE DE CONCRETO P/TUBOS PVC ENTERRADO, TIPO C, FCK= 13,5MPa</v>
          </cell>
          <cell r="D2840" t="str">
            <v>M3</v>
          </cell>
          <cell r="E2840">
            <v>307.8</v>
          </cell>
          <cell r="F2840">
            <v>400.14</v>
          </cell>
        </row>
        <row r="2841">
          <cell r="B2841" t="str">
            <v>C4331</v>
          </cell>
          <cell r="C2841" t="str">
            <v>FORNECIMENTO E INSTALAÇÃO DE ESTAÇÃO DE TRATAMENTO DE ESGOTOS</v>
          </cell>
          <cell r="D2841" t="str">
            <v>UN</v>
          </cell>
          <cell r="E2841">
            <v>13075.26</v>
          </cell>
          <cell r="F2841">
            <v>16997.84</v>
          </cell>
        </row>
        <row r="2842">
          <cell r="B2842" t="str">
            <v>C2832</v>
          </cell>
          <cell r="C2842" t="str">
            <v>FOSSA SÉPTICA E SUMIDOURO EM ALVENARIA</v>
          </cell>
          <cell r="D2842" t="str">
            <v>UN</v>
          </cell>
          <cell r="E2842">
            <v>1561.65</v>
          </cell>
          <cell r="F2842">
            <v>2030.15</v>
          </cell>
        </row>
        <row r="2843">
          <cell r="B2843" t="str">
            <v>C4162</v>
          </cell>
          <cell r="C2843" t="str">
            <v>FOSSA SÉPTICA E SUMIDOURO EM ANÉIS D=1,20M</v>
          </cell>
          <cell r="D2843" t="str">
            <v>UN</v>
          </cell>
          <cell r="E2843">
            <v>1181.19</v>
          </cell>
          <cell r="F2843">
            <v>1535.55</v>
          </cell>
        </row>
        <row r="2844">
          <cell r="B2844" t="str">
            <v>C1436</v>
          </cell>
          <cell r="C2844" t="str">
            <v>GRELHA DE FERRO P/ CALHAS E CAIXAS</v>
          </cell>
          <cell r="D2844" t="str">
            <v>M2</v>
          </cell>
          <cell r="E2844">
            <v>99.92</v>
          </cell>
          <cell r="F2844">
            <v>129.9</v>
          </cell>
        </row>
        <row r="2845">
          <cell r="B2845" t="str">
            <v>C3995</v>
          </cell>
          <cell r="C2845" t="str">
            <v>GRELHA HEMISFÉRICA DE FERRO FUNDIDO D=150 mm (6")</v>
          </cell>
          <cell r="D2845" t="str">
            <v>UN</v>
          </cell>
          <cell r="E2845">
            <v>69.52</v>
          </cell>
          <cell r="F2845">
            <v>90.38</v>
          </cell>
        </row>
        <row r="2846">
          <cell r="B2846" t="str">
            <v>C2852</v>
          </cell>
          <cell r="C2846" t="str">
            <v>LAJE C/FURO EXCÊNTRICO DE 600 MM P/POÇO DE VISITA D= 1000mm</v>
          </cell>
          <cell r="D2846" t="str">
            <v>UN</v>
          </cell>
          <cell r="E2846">
            <v>94.34</v>
          </cell>
          <cell r="F2846">
            <v>122.64</v>
          </cell>
        </row>
        <row r="2847">
          <cell r="B2847" t="str">
            <v>C2853</v>
          </cell>
          <cell r="C2847" t="str">
            <v>LAJE C/FURO EXCÊNTRICO DE 600 MM P/POÇO DE VISITA D=1200mm</v>
          </cell>
          <cell r="D2847" t="str">
            <v>UN</v>
          </cell>
          <cell r="E2847">
            <v>116.8</v>
          </cell>
          <cell r="F2847">
            <v>151.84</v>
          </cell>
        </row>
        <row r="2848">
          <cell r="B2848" t="str">
            <v>C2854</v>
          </cell>
          <cell r="C2848" t="str">
            <v>LAJE DE FUNDO P/POÇO DE VISITA C/ANÉIS PRÉ-MOLDADO D= 600mm</v>
          </cell>
          <cell r="D2848" t="str">
            <v>UN</v>
          </cell>
          <cell r="E2848">
            <v>137.56</v>
          </cell>
          <cell r="F2848">
            <v>178.83</v>
          </cell>
        </row>
        <row r="2849">
          <cell r="B2849" t="str">
            <v>C2856</v>
          </cell>
          <cell r="C2849" t="str">
            <v>LAJE DE FUNDO P/POÇO DE VISITA C/ANÉIS PRÉ-MOLDADO D=1000mm</v>
          </cell>
          <cell r="D2849" t="str">
            <v>UN</v>
          </cell>
          <cell r="E2849">
            <v>240.25</v>
          </cell>
          <cell r="F2849">
            <v>312.33</v>
          </cell>
        </row>
        <row r="2850">
          <cell r="B2850" t="str">
            <v>C2855</v>
          </cell>
          <cell r="C2850" t="str">
            <v>LAJE DE FUNDO P/POÇO DE VISITA C/ANÉIS PRÉ-MOLDADO D=1200mm</v>
          </cell>
          <cell r="D2850" t="str">
            <v>UN</v>
          </cell>
          <cell r="E2850">
            <v>287.36</v>
          </cell>
          <cell r="F2850">
            <v>373.57</v>
          </cell>
        </row>
        <row r="2851">
          <cell r="B2851" t="str">
            <v>C1948</v>
          </cell>
          <cell r="C2851" t="str">
            <v>PONTO HIDRÁULICO, MATERIAL E EXECUÇÃO</v>
          </cell>
          <cell r="D2851" t="str">
            <v>PT</v>
          </cell>
          <cell r="E2851">
            <v>89.94</v>
          </cell>
          <cell r="F2851">
            <v>116.92</v>
          </cell>
        </row>
        <row r="2852">
          <cell r="B2852" t="str">
            <v>C1950</v>
          </cell>
          <cell r="C2852" t="str">
            <v>PONTO SANITÁRIO, MATERIAL E EXECUÇÃO</v>
          </cell>
          <cell r="D2852" t="str">
            <v>PT</v>
          </cell>
          <cell r="E2852">
            <v>78.48</v>
          </cell>
          <cell r="F2852">
            <v>102.02</v>
          </cell>
        </row>
        <row r="2853">
          <cell r="B2853" t="str">
            <v>C4020</v>
          </cell>
          <cell r="C2853" t="str">
            <v>VASO DE EQUALIZAÇÃO DE 400 L</v>
          </cell>
          <cell r="D2853" t="str">
            <v>UN</v>
          </cell>
          <cell r="E2853">
            <v>1630.57</v>
          </cell>
          <cell r="F2853">
            <v>2119.74</v>
          </cell>
        </row>
        <row r="2854">
          <cell r="C2854" t="str">
            <v>INSTALAÇÕES DE PRODUÇÃO</v>
          </cell>
          <cell r="F2854">
            <v>0</v>
          </cell>
        </row>
        <row r="2855">
          <cell r="B2855" t="str">
            <v>C3465</v>
          </cell>
          <cell r="C2855" t="str">
            <v>INSTALAÇÃO E FORNECIMENTO DE MONOVIA: TRILHO, TROLLEY / TALHA MANUAL 0,5 T</v>
          </cell>
          <cell r="D2855" t="str">
            <v>UN</v>
          </cell>
          <cell r="E2855">
            <v>3855.74</v>
          </cell>
          <cell r="F2855">
            <v>5012.46</v>
          </cell>
        </row>
        <row r="2856">
          <cell r="B2856" t="str">
            <v>C3463</v>
          </cell>
          <cell r="C2856" t="str">
            <v>INSTALAÇÃO E FORNECIMENTO DE MONOVIA:TRILHO,TROLLEY / TALHA MANUAL 1,0 T</v>
          </cell>
          <cell r="D2856" t="str">
            <v>UN</v>
          </cell>
          <cell r="E2856">
            <v>4105.74</v>
          </cell>
          <cell r="F2856">
            <v>5337.46</v>
          </cell>
        </row>
        <row r="2857">
          <cell r="B2857" t="str">
            <v>C3464</v>
          </cell>
          <cell r="C2857" t="str">
            <v>INSTALAÇÃO E FORNECIMENTO DE MONOVIA:TRILHO,TROLLEY / TALHA MANUAL 2,0 T</v>
          </cell>
          <cell r="D2857" t="str">
            <v>UN</v>
          </cell>
          <cell r="E2857">
            <v>4255.74</v>
          </cell>
          <cell r="F2857">
            <v>5532.46</v>
          </cell>
        </row>
        <row r="2858">
          <cell r="B2858" t="str">
            <v>C3417</v>
          </cell>
          <cell r="C2858" t="str">
            <v>INSTALAÇÃO ELETROMECÂNICA DE CONJUNTO MOTO-BOMBA ATÉ 4 CV</v>
          </cell>
          <cell r="D2858" t="str">
            <v>UN</v>
          </cell>
          <cell r="E2858">
            <v>194.18</v>
          </cell>
          <cell r="F2858">
            <v>252.43</v>
          </cell>
        </row>
        <row r="2859">
          <cell r="B2859" t="str">
            <v>C3416</v>
          </cell>
          <cell r="C2859" t="str">
            <v>INSTALAÇÃO ELETROMECÂNICA DE CONJUNTO MOTO-BOMBA DE 4 À 7,5 CV</v>
          </cell>
          <cell r="D2859" t="str">
            <v>UN</v>
          </cell>
          <cell r="E2859">
            <v>583.15</v>
          </cell>
          <cell r="F2859">
            <v>758.1</v>
          </cell>
        </row>
        <row r="2860">
          <cell r="B2860" t="str">
            <v>C3418</v>
          </cell>
          <cell r="C2860" t="str">
            <v>INSTALAÇÃO ELETROMECÂNICA DE CONJUNTO MOTO-BOMBA DE 7,5 À 15 CV</v>
          </cell>
          <cell r="D2860" t="str">
            <v>UN</v>
          </cell>
          <cell r="E2860">
            <v>1149.3</v>
          </cell>
          <cell r="F2860">
            <v>1494.09</v>
          </cell>
        </row>
        <row r="2861">
          <cell r="B2861" t="str">
            <v>C3419</v>
          </cell>
          <cell r="C2861" t="str">
            <v>INSTALAÇÃO ELETROMECÂNICA DE CONJUNTO MOTO-BOMBA DE 15 À 50 CV</v>
          </cell>
          <cell r="D2861" t="str">
            <v>UN</v>
          </cell>
          <cell r="E2861">
            <v>1297.89</v>
          </cell>
          <cell r="F2861">
            <v>1687.26</v>
          </cell>
        </row>
        <row r="2862">
          <cell r="B2862" t="str">
            <v>C3420</v>
          </cell>
          <cell r="C2862" t="str">
            <v>INSTALAÇÃO ELETROMECÂNICA DE CONJUNTO MOTO-BOMBA DE 50 À 100 CV</v>
          </cell>
          <cell r="D2862" t="str">
            <v>UN</v>
          </cell>
          <cell r="E2862">
            <v>2077.96</v>
          </cell>
          <cell r="F2862">
            <v>2701.35</v>
          </cell>
        </row>
        <row r="2863">
          <cell r="B2863" t="str">
            <v>C3421</v>
          </cell>
          <cell r="C2863" t="str">
            <v>INSTALAÇÃO ELETROMECÂNICA DE CONJUNTO MOTO-BOMBA DE 100 À 200 CV</v>
          </cell>
          <cell r="D2863" t="str">
            <v>UN</v>
          </cell>
          <cell r="E2863">
            <v>2438.73</v>
          </cell>
          <cell r="F2863">
            <v>3170.35</v>
          </cell>
        </row>
        <row r="2864">
          <cell r="B2864" t="str">
            <v>C3422</v>
          </cell>
          <cell r="C2864" t="str">
            <v>INSTALAÇÃO ELETROMECÂNICA DE CONJUNTO MOTO-BOMBA DE 200 À 500 CV</v>
          </cell>
          <cell r="D2864" t="str">
            <v>UN</v>
          </cell>
          <cell r="E2864">
            <v>3071.7</v>
          </cell>
          <cell r="F2864">
            <v>3993.21</v>
          </cell>
        </row>
        <row r="2865">
          <cell r="C2865" t="str">
            <v>SERVIÇOS ESPECIAIS</v>
          </cell>
          <cell r="F2865">
            <v>0</v>
          </cell>
        </row>
        <row r="2866">
          <cell r="B2866" t="str">
            <v>C3462</v>
          </cell>
          <cell r="C2866" t="str">
            <v>DESMONTAGEM DE TUBOS, CONEXÕES E PÇS ESPECIAIS, RESERVATÓRIO ELEVADO</v>
          </cell>
          <cell r="D2866" t="str">
            <v>UN</v>
          </cell>
          <cell r="E2866">
            <v>825.12</v>
          </cell>
          <cell r="F2866">
            <v>1072.66</v>
          </cell>
        </row>
        <row r="2867">
          <cell r="B2867" t="str">
            <v>C3523</v>
          </cell>
          <cell r="C2867" t="str">
            <v>FORNECIMENTO E MONTAGEM DE PLACA DE FIBRA DE 2,50mX1,20m, ESP. 3mm P/ FLOCULADOR</v>
          </cell>
          <cell r="D2867" t="str">
            <v>M2</v>
          </cell>
          <cell r="E2867">
            <v>105.22</v>
          </cell>
          <cell r="F2867">
            <v>136.79</v>
          </cell>
        </row>
        <row r="2868">
          <cell r="B2868" t="str">
            <v>C3471</v>
          </cell>
          <cell r="C2868" t="str">
            <v>MONTAGEM BARRILETE FILTRO FIBRA, KIT'S, PÇS VAZÃO ATÉ 50 m3/h</v>
          </cell>
          <cell r="D2868" t="str">
            <v>UN</v>
          </cell>
          <cell r="E2868">
            <v>2432.7</v>
          </cell>
          <cell r="F2868">
            <v>3162.51</v>
          </cell>
        </row>
        <row r="2869">
          <cell r="B2869" t="str">
            <v>C3473</v>
          </cell>
          <cell r="C2869" t="str">
            <v>MONTAGEM BARRILETE FILTRO FIBRA, KIT'S, PÇS VAZÃO 95,01 À 230 m3/h</v>
          </cell>
          <cell r="D2869" t="str">
            <v>UN</v>
          </cell>
          <cell r="E2869">
            <v>6103.08</v>
          </cell>
          <cell r="F2869">
            <v>7934</v>
          </cell>
        </row>
        <row r="2870">
          <cell r="B2870" t="str">
            <v>C3502</v>
          </cell>
          <cell r="C2870" t="str">
            <v>MONTAGEM DE TUBOS, CONEXÕES E EQUIPAMENTOS DE TRATAMENTO, CASA DE OPERAÇÃO</v>
          </cell>
          <cell r="D2870" t="str">
            <v>UN</v>
          </cell>
          <cell r="E2870">
            <v>842.4</v>
          </cell>
          <cell r="F2870">
            <v>1095.12</v>
          </cell>
        </row>
        <row r="2871">
          <cell r="B2871" t="str">
            <v>C3496</v>
          </cell>
          <cell r="C2871" t="str">
            <v>MONTAGEM DE TUBOS, CONEXÕES E PÇS, ELEVATÓRIA CAP ATÉ 5 l/s</v>
          </cell>
          <cell r="D2871" t="str">
            <v>UN</v>
          </cell>
          <cell r="E2871">
            <v>703.99</v>
          </cell>
          <cell r="F2871">
            <v>915.19</v>
          </cell>
        </row>
        <row r="2872">
          <cell r="B2872" t="str">
            <v>C3497</v>
          </cell>
          <cell r="C2872" t="str">
            <v>MONTAGEM DE TUBOS, CONEXÕES E PÇS, ELEVATÓRIA C/ VAZÃO DE 5,01 À 10 l/s</v>
          </cell>
          <cell r="D2872" t="str">
            <v>UN</v>
          </cell>
          <cell r="E2872">
            <v>1067.95</v>
          </cell>
          <cell r="F2872">
            <v>1388.34</v>
          </cell>
        </row>
        <row r="2873">
          <cell r="B2873" t="str">
            <v>C3498</v>
          </cell>
          <cell r="C2873" t="str">
            <v>MONTAGEM DE TUBOS, CONEXÕES E PÇS, ELEVATÓRIA C/ VAZÃO DE 10,01 À 20 l/s</v>
          </cell>
          <cell r="D2873" t="str">
            <v>UN</v>
          </cell>
          <cell r="E2873">
            <v>2776.85</v>
          </cell>
          <cell r="F2873">
            <v>3609.91</v>
          </cell>
        </row>
        <row r="2874">
          <cell r="B2874" t="str">
            <v>C3499</v>
          </cell>
          <cell r="C2874" t="str">
            <v>MONTAGEM DE TUBOS, CONEXÕES E PÇS, ELEVATÓRIA C/ VAZÃO DE 20,01 À 40 l/s</v>
          </cell>
          <cell r="D2874" t="str">
            <v>UN</v>
          </cell>
          <cell r="E2874">
            <v>5385.87</v>
          </cell>
          <cell r="F2874">
            <v>7001.63</v>
          </cell>
        </row>
        <row r="2875">
          <cell r="B2875" t="str">
            <v>C3500</v>
          </cell>
          <cell r="C2875" t="str">
            <v>MONTAGEM DE TUBOS, CONEXÕES E PÇS, ELEVATÓRIA C/ VAZÃO DE 40,01 À 60 l/s</v>
          </cell>
          <cell r="D2875" t="str">
            <v>UN</v>
          </cell>
          <cell r="E2875">
            <v>9416.03</v>
          </cell>
          <cell r="F2875">
            <v>12240.84</v>
          </cell>
        </row>
        <row r="2876">
          <cell r="B2876" t="str">
            <v>C3501</v>
          </cell>
          <cell r="C2876" t="str">
            <v>MONTAGEM DE TUBOS, CONEXÕES E PÇS, ELEVATÓRIA C/ VAZÃO DE 60,01 À 90 l/s</v>
          </cell>
          <cell r="D2876" t="str">
            <v>UN</v>
          </cell>
          <cell r="E2876">
            <v>11798.51</v>
          </cell>
          <cell r="F2876">
            <v>15338.06</v>
          </cell>
        </row>
        <row r="2877">
          <cell r="B2877" t="str">
            <v>C3490</v>
          </cell>
          <cell r="C2877" t="str">
            <v>MONTAGEM DE TUBOS, CONEXÕES E PÇS, RESERVATÓRIO APOIADO CAP ATÉ 100 M3</v>
          </cell>
          <cell r="D2877" t="str">
            <v>UN</v>
          </cell>
          <cell r="E2877">
            <v>402.63</v>
          </cell>
          <cell r="F2877">
            <v>523.42</v>
          </cell>
        </row>
        <row r="2878">
          <cell r="B2878" t="str">
            <v>C3491</v>
          </cell>
          <cell r="C2878" t="str">
            <v>MONTAGEM DE TUBOS, CONEXÕES E PÇS, RESERVATÓRIO APOIADO CAP DE 100,01 À 300 M3</v>
          </cell>
          <cell r="D2878" t="str">
            <v>UN</v>
          </cell>
          <cell r="E2878">
            <v>606.11</v>
          </cell>
          <cell r="F2878">
            <v>787.94</v>
          </cell>
        </row>
        <row r="2879">
          <cell r="B2879" t="str">
            <v>C3492</v>
          </cell>
          <cell r="C2879" t="str">
            <v>MONTAGEM DE TUBOS, CONEXÕES E PÇS, RESERVATÓRIO APOIADO CAP DE 300,01 À 600 M3</v>
          </cell>
          <cell r="D2879" t="str">
            <v>UN</v>
          </cell>
          <cell r="E2879">
            <v>813.91</v>
          </cell>
          <cell r="F2879">
            <v>1058.08</v>
          </cell>
        </row>
        <row r="2880">
          <cell r="B2880" t="str">
            <v>C3512</v>
          </cell>
          <cell r="C2880" t="str">
            <v>MONTAGEM DE TUBOS, CONEXÕES E PÇS, RESERVATÓRIO ELEVADO CAP. ATÉ 50 M3</v>
          </cell>
          <cell r="D2880" t="str">
            <v>UN</v>
          </cell>
          <cell r="E2880">
            <v>696.4</v>
          </cell>
          <cell r="F2880">
            <v>905.32</v>
          </cell>
        </row>
        <row r="2881">
          <cell r="B2881" t="str">
            <v>C3493</v>
          </cell>
          <cell r="C2881" t="str">
            <v>MONTAGEM DE TUBOS, CONEXÕES E PÇS, RESERVATÓRIO ELEVADO CAP DE 50,01 À 100 M3</v>
          </cell>
          <cell r="D2881" t="str">
            <v>UN</v>
          </cell>
          <cell r="E2881">
            <v>1177.87</v>
          </cell>
          <cell r="F2881">
            <v>1531.23</v>
          </cell>
        </row>
        <row r="2882">
          <cell r="B2882" t="str">
            <v>C3494</v>
          </cell>
          <cell r="C2882" t="str">
            <v>MONTAGEM DE TUBOS, CONEXÕES E PÇS, RESERVATÓRIO ELEVADO CAP DE 100,01 À 300 M3</v>
          </cell>
          <cell r="D2882" t="str">
            <v>UN</v>
          </cell>
          <cell r="E2882">
            <v>1646.5</v>
          </cell>
          <cell r="F2882">
            <v>2140.45</v>
          </cell>
        </row>
        <row r="2883">
          <cell r="B2883" t="str">
            <v>C3525</v>
          </cell>
          <cell r="C2883" t="str">
            <v>MONTAGEM DE TUBOS, CONEXÕES E PÇS ESPECIAIS EM FLOCULADOR/DECANTADOR</v>
          </cell>
          <cell r="D2883" t="str">
            <v>UN</v>
          </cell>
          <cell r="E2883">
            <v>1177.92</v>
          </cell>
          <cell r="F2883">
            <v>1531.3</v>
          </cell>
        </row>
        <row r="2884">
          <cell r="B2884" t="str">
            <v>C3495</v>
          </cell>
          <cell r="C2884" t="str">
            <v>MONTAGEM DE TUBOS, CONEXÕES E PÇS, RESERVATÓRIO ELEVADO CAP DE 300,01 À 600 M3</v>
          </cell>
          <cell r="D2884" t="str">
            <v>UN</v>
          </cell>
          <cell r="E2884">
            <v>2317.2</v>
          </cell>
          <cell r="F2884">
            <v>3012.36</v>
          </cell>
        </row>
        <row r="2885">
          <cell r="B2885" t="str">
            <v>C3461</v>
          </cell>
          <cell r="C2885" t="str">
            <v>MONTAGEM DE TUBOS, CONEXÕES E PÇS ESPECIAIS, AERADOR BANDEJA</v>
          </cell>
          <cell r="D2885" t="str">
            <v>UN</v>
          </cell>
          <cell r="E2885">
            <v>1177.92</v>
          </cell>
          <cell r="F2885">
            <v>1531.3</v>
          </cell>
        </row>
        <row r="2886">
          <cell r="B2886" t="str">
            <v>C3472</v>
          </cell>
          <cell r="C2886" t="str">
            <v>MONTAGEM BARRILETE FILTRO FIBRA, KIT'S, PÇS VAZÃO 50,01 À 95 m3/h</v>
          </cell>
          <cell r="D2886" t="str">
            <v>UN</v>
          </cell>
          <cell r="E2886">
            <v>4865.4</v>
          </cell>
          <cell r="F2886">
            <v>6325.02</v>
          </cell>
        </row>
        <row r="2887">
          <cell r="B2887" t="str">
            <v>C3503</v>
          </cell>
          <cell r="C2887" t="str">
            <v>MONTAGEM DOS EQUIPAMENTOS DA ETE - REATOR E INSTALAÇÕES HIDRÁULICAS</v>
          </cell>
          <cell r="D2887" t="str">
            <v>CJ</v>
          </cell>
          <cell r="E2887">
            <v>16527.07</v>
          </cell>
          <cell r="F2887">
            <v>21485.19</v>
          </cell>
        </row>
        <row r="2888">
          <cell r="B2888" t="str">
            <v>C3524</v>
          </cell>
          <cell r="C2888" t="str">
            <v>RECUPERAÇÃO DE PLACAS DE CONCRETO DOS FLOCULADORES</v>
          </cell>
          <cell r="D2888" t="str">
            <v>M2</v>
          </cell>
          <cell r="E2888">
            <v>93.88</v>
          </cell>
          <cell r="F2888">
            <v>122.04</v>
          </cell>
        </row>
        <row r="2889">
          <cell r="C2889" t="str">
            <v>INSTALAÇÕES DIVERSAS</v>
          </cell>
          <cell r="F2889">
            <v>0</v>
          </cell>
        </row>
        <row r="2890">
          <cell r="B2890" t="str">
            <v>C3509</v>
          </cell>
          <cell r="C2890" t="str">
            <v>INSTALAÇÕES HIDRO-SANITÁRIAS KIT-01 C/ FORN. DE MATERIAL</v>
          </cell>
          <cell r="D2890" t="str">
            <v>UN</v>
          </cell>
          <cell r="E2890">
            <v>297.44</v>
          </cell>
          <cell r="F2890">
            <v>386.67</v>
          </cell>
        </row>
        <row r="2891">
          <cell r="B2891" t="str">
            <v>C3510</v>
          </cell>
          <cell r="C2891" t="str">
            <v>INSTALAÇÕES HIDRO-SANITÁRIAS KIT-02 C/ FORN. DE MATERIAL</v>
          </cell>
          <cell r="D2891" t="str">
            <v>UN</v>
          </cell>
          <cell r="E2891">
            <v>480.43</v>
          </cell>
          <cell r="F2891">
            <v>624.56</v>
          </cell>
        </row>
        <row r="2892">
          <cell r="B2892" t="str">
            <v>C3511</v>
          </cell>
          <cell r="C2892" t="str">
            <v>INSTALAÇÕES HIDRO-SANITÁRIAS KIT-03 C/ FORN. DE MATERIAL</v>
          </cell>
          <cell r="D2892" t="str">
            <v>UN</v>
          </cell>
          <cell r="E2892">
            <v>449.14</v>
          </cell>
          <cell r="F2892">
            <v>583.88</v>
          </cell>
        </row>
        <row r="2893">
          <cell r="B2893" t="str">
            <v>C3457</v>
          </cell>
          <cell r="C2893" t="str">
            <v>MONTAGEM DAS INSTALAÇÕES HIDRO-SANITÁRIAS DAS ELEVATÓRIAS</v>
          </cell>
          <cell r="D2893" t="str">
            <v>UN</v>
          </cell>
          <cell r="E2893">
            <v>973.08</v>
          </cell>
          <cell r="F2893">
            <v>1265</v>
          </cell>
        </row>
        <row r="2894">
          <cell r="B2894" t="str">
            <v>C4006</v>
          </cell>
          <cell r="C2894" t="str">
            <v>REDE DE GÁS P/ COZINHA (FORN./MONTAGEM)</v>
          </cell>
          <cell r="D2894" t="str">
            <v>M</v>
          </cell>
          <cell r="E2894">
            <v>13.62</v>
          </cell>
          <cell r="F2894">
            <v>17.71</v>
          </cell>
        </row>
        <row r="2895">
          <cell r="C2895" t="str">
            <v>SERVIÇOS OPERACIONAIS</v>
          </cell>
          <cell r="F2895">
            <v>0</v>
          </cell>
        </row>
        <row r="2896">
          <cell r="C2896" t="str">
            <v>INSTALAÇÃO E SUBSTITUIÇÃO DE HIDRÔMETRO</v>
          </cell>
          <cell r="F2896">
            <v>0</v>
          </cell>
        </row>
        <row r="2897">
          <cell r="B2897" t="str">
            <v>C2718</v>
          </cell>
          <cell r="C2897" t="str">
            <v>DESLOCAMENTO DE HIDRÔMETRO C/ CAIXA OU CAVALETE</v>
          </cell>
          <cell r="D2897" t="str">
            <v>UN</v>
          </cell>
          <cell r="E2897">
            <v>25.26</v>
          </cell>
          <cell r="F2897">
            <v>32.84</v>
          </cell>
        </row>
        <row r="2898">
          <cell r="B2898" t="str">
            <v>C2844</v>
          </cell>
          <cell r="C2898" t="str">
            <v>INST. DE HIDRÔMETRO E CAVALETE 1§ COMPART. (CASO H), RECUO (CASO G)</v>
          </cell>
          <cell r="D2898" t="str">
            <v>UN</v>
          </cell>
          <cell r="E2898">
            <v>19.78</v>
          </cell>
          <cell r="F2898">
            <v>25.71</v>
          </cell>
        </row>
        <row r="2899">
          <cell r="B2899" t="str">
            <v>C2845</v>
          </cell>
          <cell r="C2899" t="str">
            <v>INST. DE HIDRÔMETRO E CAVALETE C/ CAIXA NO MURO P002 (CASO I)</v>
          </cell>
          <cell r="D2899" t="str">
            <v>UN</v>
          </cell>
          <cell r="E2899">
            <v>25.99</v>
          </cell>
          <cell r="F2899">
            <v>33.79</v>
          </cell>
        </row>
        <row r="2900">
          <cell r="B2900" t="str">
            <v>C2846</v>
          </cell>
          <cell r="C2900" t="str">
            <v>INSTALAÇÃO DE HIDRANTE DE COLUNA</v>
          </cell>
          <cell r="D2900" t="str">
            <v>UN</v>
          </cell>
          <cell r="E2900">
            <v>44.15</v>
          </cell>
          <cell r="F2900">
            <v>57.4</v>
          </cell>
        </row>
        <row r="2901">
          <cell r="B2901" t="str">
            <v>C2847</v>
          </cell>
          <cell r="C2901" t="str">
            <v>INSTALAÇÃO DE HIDRANTE SUBTERRÂNEO</v>
          </cell>
          <cell r="D2901" t="str">
            <v>UN</v>
          </cell>
          <cell r="E2901">
            <v>62.6</v>
          </cell>
          <cell r="F2901">
            <v>81.38</v>
          </cell>
        </row>
        <row r="2902">
          <cell r="B2902" t="str">
            <v>C2848</v>
          </cell>
          <cell r="C2902" t="str">
            <v>INSTALAÇÃO OU SUBSTITUIÇÃO DE CAIXA DO HIDRÔMETRO</v>
          </cell>
          <cell r="D2902" t="str">
            <v>UN</v>
          </cell>
          <cell r="E2902">
            <v>12.57</v>
          </cell>
          <cell r="F2902">
            <v>16.34</v>
          </cell>
        </row>
        <row r="2903">
          <cell r="B2903" t="str">
            <v>C2956</v>
          </cell>
          <cell r="C2903" t="str">
            <v>SUBST. DE HIDRÔMETRO DA CALÇADA P/ PADRÃO CASO: A, B, C OU D C/ CAIXA</v>
          </cell>
          <cell r="D2903" t="str">
            <v>UN</v>
          </cell>
          <cell r="E2903">
            <v>26.59</v>
          </cell>
          <cell r="F2903">
            <v>34.57</v>
          </cell>
        </row>
        <row r="2904">
          <cell r="B2904" t="str">
            <v>C2957</v>
          </cell>
          <cell r="C2904" t="str">
            <v>SUBST. DE HIDRÔMETRO CAVALETE MONTADO C/RECUP. CALÇADA/MURO (CASO F)</v>
          </cell>
          <cell r="D2904" t="str">
            <v>UN</v>
          </cell>
          <cell r="E2904">
            <v>13.03</v>
          </cell>
          <cell r="F2904">
            <v>16.94</v>
          </cell>
        </row>
        <row r="2905">
          <cell r="B2905" t="str">
            <v>C2958</v>
          </cell>
          <cell r="C2905" t="str">
            <v>SUBSTITUIÇÃO OU INSTALAÇÃO DE HIDRÔMETRO EM CAVALETE MONTADO (CASO E,N)</v>
          </cell>
          <cell r="D2905" t="str">
            <v>UN</v>
          </cell>
          <cell r="E2905">
            <v>7.28</v>
          </cell>
          <cell r="F2905">
            <v>9.46</v>
          </cell>
        </row>
        <row r="2906">
          <cell r="B2906" t="str">
            <v>C2963</v>
          </cell>
          <cell r="C2906" t="str">
            <v>SUBSTITUIÇÃO DE REGISTRO PVC 3/4" NO CAVALETE</v>
          </cell>
          <cell r="D2906" t="str">
            <v>UN</v>
          </cell>
          <cell r="E2906">
            <v>5.42</v>
          </cell>
          <cell r="F2906">
            <v>7.05</v>
          </cell>
        </row>
        <row r="2907">
          <cell r="B2907" t="str">
            <v>C4201</v>
          </cell>
          <cell r="C2907" t="str">
            <v>SUBSTITUIÇÃO DE KIT CAVALETE (CASO E, N) CALÇADA / MURO (CASO F)</v>
          </cell>
          <cell r="D2907" t="str">
            <v>UN</v>
          </cell>
          <cell r="E2907">
            <v>7.25</v>
          </cell>
          <cell r="F2907">
            <v>9.43</v>
          </cell>
        </row>
        <row r="2908">
          <cell r="B2908" t="str">
            <v>C4202</v>
          </cell>
          <cell r="C2908" t="str">
            <v>SUBSTITUIÇÃO DE KIT CAVALETE MONTADO C/ RECUP. CALÇADA / MURO (CASO F)</v>
          </cell>
          <cell r="D2908" t="str">
            <v>UN</v>
          </cell>
          <cell r="E2908">
            <v>11.43</v>
          </cell>
          <cell r="F2908">
            <v>14.86</v>
          </cell>
        </row>
        <row r="2909">
          <cell r="C2909" t="str">
            <v>CORTE E SUPRESSÃO DE LIGAÇÃO</v>
          </cell>
          <cell r="F2909">
            <v>0</v>
          </cell>
        </row>
        <row r="2910">
          <cell r="B2910" t="str">
            <v>C0029</v>
          </cell>
          <cell r="C2910" t="str">
            <v>ADICIONAL DE LIGAÇÃO D'ÁGUA EM CORREDOR DE ATIVIDADE</v>
          </cell>
          <cell r="D2910" t="str">
            <v>UN</v>
          </cell>
          <cell r="E2910">
            <v>23.29</v>
          </cell>
          <cell r="F2910">
            <v>30.28</v>
          </cell>
        </row>
        <row r="2911">
          <cell r="B2911" t="str">
            <v>C0030</v>
          </cell>
          <cell r="C2911" t="str">
            <v>ADICIONAL DE LIGAÇÃO DE ESGOTO EM CORREDOR DE ATIVIDADE</v>
          </cell>
          <cell r="D2911" t="str">
            <v>UN</v>
          </cell>
          <cell r="E2911">
            <v>28.56</v>
          </cell>
          <cell r="F2911">
            <v>37.13</v>
          </cell>
        </row>
        <row r="2912">
          <cell r="B2912" t="str">
            <v>C0031</v>
          </cell>
          <cell r="C2912" t="str">
            <v>ADICIONAL DE SUPRESSÃO EM CORREDOR DE ATIVIDADE</v>
          </cell>
          <cell r="D2912" t="str">
            <v>UN</v>
          </cell>
          <cell r="E2912">
            <v>20.34</v>
          </cell>
          <cell r="F2912">
            <v>26.44</v>
          </cell>
        </row>
        <row r="2913">
          <cell r="B2913" t="str">
            <v>C3430</v>
          </cell>
          <cell r="C2913" t="str">
            <v>CORTE AGRAVADO E EXECUÇÃO DA LIGAÇÃO C/ FORNECIMENTO MATERIAL</v>
          </cell>
          <cell r="D2913" t="str">
            <v>UN</v>
          </cell>
          <cell r="E2913">
            <v>22.57</v>
          </cell>
          <cell r="F2913">
            <v>29.34</v>
          </cell>
        </row>
        <row r="2914">
          <cell r="B2914" t="str">
            <v>C4204</v>
          </cell>
          <cell r="C2914" t="str">
            <v>CORTE EM TUBULAÇÃO DE F°F° P/ LIGAÇÃO EM NOVO PV</v>
          </cell>
          <cell r="D2914" t="str">
            <v>UN</v>
          </cell>
          <cell r="E2914">
            <v>57.61</v>
          </cell>
          <cell r="F2914">
            <v>74.89</v>
          </cell>
        </row>
        <row r="2915">
          <cell r="B2915" t="str">
            <v>C0931</v>
          </cell>
          <cell r="C2915" t="str">
            <v>CORTE OU RELIGAÇÃO DE AGUA NO FERRULE(PAV. EM ASFALTO)</v>
          </cell>
          <cell r="D2915" t="str">
            <v>UN</v>
          </cell>
          <cell r="E2915">
            <v>22.93</v>
          </cell>
          <cell r="F2915">
            <v>29.81</v>
          </cell>
        </row>
        <row r="2916">
          <cell r="B2916" t="str">
            <v>C0932</v>
          </cell>
          <cell r="C2916" t="str">
            <v>CORTE OU RELIGAÇÃO DE ÁGUA NO FERRULE(PAV. EM P.TOSCA)</v>
          </cell>
          <cell r="D2916" t="str">
            <v>UN</v>
          </cell>
          <cell r="E2916">
            <v>16.38</v>
          </cell>
          <cell r="F2916">
            <v>21.29</v>
          </cell>
        </row>
        <row r="2917">
          <cell r="B2917" t="str">
            <v>C0933</v>
          </cell>
          <cell r="C2917" t="str">
            <v>CORTE OU RELIGAÇÃO DE ÁGUA NO MEIO FIO ATE 1"(CAPITAL)</v>
          </cell>
          <cell r="D2917" t="str">
            <v>UN</v>
          </cell>
          <cell r="E2917">
            <v>12.14</v>
          </cell>
          <cell r="F2917">
            <v>15.78</v>
          </cell>
        </row>
        <row r="2918">
          <cell r="B2918" t="str">
            <v>C0934</v>
          </cell>
          <cell r="C2918" t="str">
            <v>CORTE OU RELIGAÇÃO DE ÁGUA NO MEIO FIO ATE 1"(INTERIOR)</v>
          </cell>
          <cell r="D2918" t="str">
            <v>UN</v>
          </cell>
          <cell r="E2918">
            <v>9.65</v>
          </cell>
          <cell r="F2918">
            <v>12.55</v>
          </cell>
        </row>
        <row r="2919">
          <cell r="B2919" t="str">
            <v>C3432</v>
          </cell>
          <cell r="C2919" t="str">
            <v>CORTE SIMPLES E EXECUÇÃO DA SUPRESSÃO DE LIGAÇÃO C/ PAVIMENTO ASFÁLTICO</v>
          </cell>
          <cell r="D2919" t="str">
            <v>UN</v>
          </cell>
          <cell r="E2919">
            <v>44.2</v>
          </cell>
          <cell r="F2919">
            <v>57.46</v>
          </cell>
        </row>
        <row r="2920">
          <cell r="B2920" t="str">
            <v>C3780</v>
          </cell>
          <cell r="C2920" t="str">
            <v>CORTE SIMPLES E EXECUÇÃO DA SUPRESSÃO DE LIGAÇÃO C/ PAVIMENTO DE PEDRA TOSCA</v>
          </cell>
          <cell r="D2920" t="str">
            <v>UN</v>
          </cell>
          <cell r="E2920">
            <v>21.27</v>
          </cell>
          <cell r="F2920">
            <v>27.65</v>
          </cell>
        </row>
        <row r="2921">
          <cell r="B2921" t="str">
            <v>C3431</v>
          </cell>
          <cell r="C2921" t="str">
            <v>CORTE SIMPLES E EXECUÇÃO DA SUPRESSÃO SEM PAVIMENTO</v>
          </cell>
          <cell r="D2921" t="str">
            <v>UN</v>
          </cell>
          <cell r="E2921">
            <v>20.82</v>
          </cell>
          <cell r="F2921">
            <v>27.07</v>
          </cell>
        </row>
        <row r="2922">
          <cell r="B2922" t="str">
            <v>C3429</v>
          </cell>
          <cell r="C2922" t="str">
            <v>CORTE SIMPLES E EXECUÇÃO RELIGAÇÃO C/ FORNECIMENTO MATERIAL</v>
          </cell>
          <cell r="D2922" t="str">
            <v>UN</v>
          </cell>
          <cell r="E2922">
            <v>15.98</v>
          </cell>
          <cell r="F2922">
            <v>20.77</v>
          </cell>
        </row>
        <row r="2923">
          <cell r="B2923" t="str">
            <v>C0935</v>
          </cell>
          <cell r="C2923" t="str">
            <v>RELIGAÇÃO COM MATERIAL</v>
          </cell>
          <cell r="D2923" t="str">
            <v>UN</v>
          </cell>
          <cell r="E2923">
            <v>6.1</v>
          </cell>
          <cell r="F2923">
            <v>7.93</v>
          </cell>
        </row>
        <row r="2924">
          <cell r="B2924" t="str">
            <v>C2964</v>
          </cell>
          <cell r="C2924" t="str">
            <v>SUPRESSÃO DE LIGAÇÃO PREDIAL D'ÁGUA C/ PAVIMENTO EM ASFALTO</v>
          </cell>
          <cell r="D2924" t="str">
            <v>UN</v>
          </cell>
          <cell r="E2924">
            <v>35.34</v>
          </cell>
          <cell r="F2924">
            <v>45.94</v>
          </cell>
        </row>
        <row r="2925">
          <cell r="B2925" t="str">
            <v>C2965</v>
          </cell>
          <cell r="C2925" t="str">
            <v>SUPRESSÃO DE LIGAÇÃO PREDIAL D'ÁGUA C/ PAVIMENTO DE PEDRA TOSCA OU PARALELO</v>
          </cell>
          <cell r="D2925" t="str">
            <v>UN</v>
          </cell>
          <cell r="E2925">
            <v>19.85</v>
          </cell>
          <cell r="F2925">
            <v>25.81</v>
          </cell>
        </row>
        <row r="2926">
          <cell r="B2926" t="str">
            <v>C2966</v>
          </cell>
          <cell r="C2926" t="str">
            <v>SUPRESSÃO DE LIGAÇÃO PREDIAL D'ÁGUA S/ PAVIMENTO</v>
          </cell>
          <cell r="D2926" t="str">
            <v>UN</v>
          </cell>
          <cell r="E2926">
            <v>16.16</v>
          </cell>
          <cell r="F2926">
            <v>21.01</v>
          </cell>
        </row>
        <row r="2927">
          <cell r="B2927" t="str">
            <v>C2979</v>
          </cell>
          <cell r="C2927" t="str">
            <v>TRANSFERÊNCIA DE LIGAÇÃO EM REDE REMANEJADA</v>
          </cell>
          <cell r="D2927" t="str">
            <v>UN</v>
          </cell>
          <cell r="E2927">
            <v>6.55</v>
          </cell>
          <cell r="F2927">
            <v>8.52</v>
          </cell>
        </row>
        <row r="2928">
          <cell r="B2928" t="str">
            <v>C2985</v>
          </cell>
          <cell r="C2928" t="str">
            <v>VISITA AO LOCAL DA LIGAÇÃO C/POSTERIOR QUITAÇÃO DÉBITO</v>
          </cell>
          <cell r="D2928" t="str">
            <v>UN</v>
          </cell>
          <cell r="E2928">
            <v>9.23</v>
          </cell>
          <cell r="F2928">
            <v>12</v>
          </cell>
        </row>
        <row r="2929">
          <cell r="B2929" t="str">
            <v>C2986</v>
          </cell>
          <cell r="C2929" t="str">
            <v>VISITA AO LOCAL DA SUPRESSÃO (PAGAR SE HOUVER QUITAÇÃO APÓS VISITA)</v>
          </cell>
          <cell r="D2929" t="str">
            <v>UN</v>
          </cell>
          <cell r="E2929">
            <v>4.81</v>
          </cell>
          <cell r="F2929">
            <v>6.25</v>
          </cell>
        </row>
        <row r="2930">
          <cell r="C2930" t="str">
            <v>RETIRADA DE VAZAMENTO EM REDE E LIGAÇÃO D'ÁGUA/OUTROS</v>
          </cell>
          <cell r="F2930">
            <v>0</v>
          </cell>
        </row>
        <row r="2931">
          <cell r="B2931" t="str">
            <v>C0810</v>
          </cell>
          <cell r="C2931" t="str">
            <v>COLOCAÇÃO DE REGISTRO EM REDE EM OPERAÇÃO DN 50 a 100</v>
          </cell>
          <cell r="D2931" t="str">
            <v>UN</v>
          </cell>
          <cell r="E2931">
            <v>27.77</v>
          </cell>
          <cell r="F2931">
            <v>36.1</v>
          </cell>
        </row>
        <row r="2932">
          <cell r="B2932" t="str">
            <v>C0811</v>
          </cell>
          <cell r="C2932" t="str">
            <v>COLOCAÇÃO DE REGISTRO EM REDE EM OPERAÇÃO DN 150 a 200</v>
          </cell>
          <cell r="D2932" t="str">
            <v>UN</v>
          </cell>
          <cell r="E2932">
            <v>38.87</v>
          </cell>
          <cell r="F2932">
            <v>50.53</v>
          </cell>
        </row>
        <row r="2933">
          <cell r="B2933" t="str">
            <v>C0812</v>
          </cell>
          <cell r="C2933" t="str">
            <v>COLOCAÇÃO DE REGISTRO EM REDE EM OPERAÇÃO DN 250 a 300</v>
          </cell>
          <cell r="D2933" t="str">
            <v>UN</v>
          </cell>
          <cell r="E2933">
            <v>49.98</v>
          </cell>
          <cell r="F2933">
            <v>64.97</v>
          </cell>
        </row>
        <row r="2934">
          <cell r="B2934" t="str">
            <v>C2719</v>
          </cell>
          <cell r="C2934" t="str">
            <v>DESOBSTRUÇÃO DE REDE EM TUBO FoFo ATÉ 75mm COM VARETAS</v>
          </cell>
          <cell r="D2934" t="str">
            <v>M</v>
          </cell>
          <cell r="E2934">
            <v>2.68</v>
          </cell>
          <cell r="F2934">
            <v>3.48</v>
          </cell>
        </row>
        <row r="2935">
          <cell r="B2935" t="str">
            <v>C2715</v>
          </cell>
          <cell r="C2935" t="str">
            <v>RETIRADA DE VAZAMENTO EM LIGAÇÃO, RUA COM PAVIMENTAÇÃO EM ASFALTO</v>
          </cell>
          <cell r="D2935" t="str">
            <v>UN</v>
          </cell>
          <cell r="E2935">
            <v>20.09</v>
          </cell>
          <cell r="F2935">
            <v>26.12</v>
          </cell>
        </row>
        <row r="2936">
          <cell r="B2936" t="str">
            <v>C2738</v>
          </cell>
          <cell r="C2936" t="str">
            <v>RETIRADA DE VAZAMENTO EM LIGAÇÃO, NA CALÇADA SEM PAVIMENTAÇÃO</v>
          </cell>
          <cell r="D2936" t="str">
            <v>UN</v>
          </cell>
          <cell r="E2936">
            <v>9.82</v>
          </cell>
          <cell r="F2936">
            <v>12.77</v>
          </cell>
        </row>
        <row r="2937">
          <cell r="B2937" t="str">
            <v>C2739</v>
          </cell>
          <cell r="C2937" t="str">
            <v>RETIRADA DE VAZAMENTO EM LIGAÇÃO, NA CALÇADA, QUALQUER TIPO DE PAVIMENTAÇÃO</v>
          </cell>
          <cell r="D2937" t="str">
            <v>UN</v>
          </cell>
          <cell r="E2937">
            <v>11.21</v>
          </cell>
          <cell r="F2937">
            <v>14.57</v>
          </cell>
        </row>
        <row r="2938">
          <cell r="B2938" t="str">
            <v>C2740</v>
          </cell>
          <cell r="C2938" t="str">
            <v>RETIRADA DE VAZAMENTO EM LIGAÇÃO, RUA COM PAVIMENTAÇÃO EM PEDRA TOSCA OU PARALELO</v>
          </cell>
          <cell r="D2938" t="str">
            <v>UN</v>
          </cell>
          <cell r="E2938">
            <v>16.38</v>
          </cell>
          <cell r="F2938">
            <v>21.29</v>
          </cell>
        </row>
        <row r="2939">
          <cell r="B2939" t="str">
            <v>C2741</v>
          </cell>
          <cell r="C2939" t="str">
            <v>RETIRADA DE VAZAMENTO EM LIGAÇÃO, RUA SEM PAVIMENTAÇÃO</v>
          </cell>
          <cell r="D2939" t="str">
            <v>UN</v>
          </cell>
          <cell r="E2939">
            <v>9.82</v>
          </cell>
          <cell r="F2939">
            <v>12.77</v>
          </cell>
        </row>
        <row r="2940">
          <cell r="B2940" t="str">
            <v>C2742</v>
          </cell>
          <cell r="C2940" t="str">
            <v>RETIRADA DE VAZAMENTO EM REDE DE CA/FoFo ATÉ DN 100mm, PAVIMENTAÇÃO EM ASFALTO</v>
          </cell>
          <cell r="D2940" t="str">
            <v>UN</v>
          </cell>
          <cell r="E2940">
            <v>52</v>
          </cell>
          <cell r="F2940">
            <v>67.6</v>
          </cell>
        </row>
        <row r="2941">
          <cell r="B2941" t="str">
            <v>C2743</v>
          </cell>
          <cell r="C2941" t="str">
            <v>RETIRADA DE VAZAMENTO EM REDE DE CA/FoFo ATÉ DN 100mm, PAVIMENTAÇÃO EM PEDRA TOSCA</v>
          </cell>
          <cell r="D2941" t="str">
            <v>UN</v>
          </cell>
          <cell r="E2941">
            <v>45.56</v>
          </cell>
          <cell r="F2941">
            <v>59.23</v>
          </cell>
        </row>
        <row r="2942">
          <cell r="B2942" t="str">
            <v>C2744</v>
          </cell>
          <cell r="C2942" t="str">
            <v>RETIRADA DE VAZAMENTO EM REDE DE CA/FoFo ATÉ DN 100mm, SEM PAVIMENTAÇÃO</v>
          </cell>
          <cell r="D2942" t="str">
            <v>UN</v>
          </cell>
          <cell r="E2942">
            <v>39.1</v>
          </cell>
          <cell r="F2942">
            <v>50.83</v>
          </cell>
        </row>
        <row r="2943">
          <cell r="B2943" t="str">
            <v>C2745</v>
          </cell>
          <cell r="C2943" t="str">
            <v>RETIRADA DE VAZAMENTO EM REDE DE CA/FoFo DN 150 À 250mm, PAVIMENTAÇÃO EM ASFALTO</v>
          </cell>
          <cell r="D2943" t="str">
            <v>UN</v>
          </cell>
          <cell r="E2943">
            <v>97.21</v>
          </cell>
          <cell r="F2943">
            <v>126.37</v>
          </cell>
        </row>
        <row r="2944">
          <cell r="B2944" t="str">
            <v>C2746</v>
          </cell>
          <cell r="C2944" t="str">
            <v>RETIRADA DE VAZAMENTO EM REDE DE CA/FoFo DN 150 À 250mm, PAVIMENTAÇÃO EM PEDRA TOSCA</v>
          </cell>
          <cell r="D2944" t="str">
            <v>UN</v>
          </cell>
          <cell r="E2944">
            <v>90.77</v>
          </cell>
          <cell r="F2944">
            <v>118</v>
          </cell>
        </row>
        <row r="2945">
          <cell r="B2945" t="str">
            <v>C2747</v>
          </cell>
          <cell r="C2945" t="str">
            <v>RETIRADA DE VAZAMENTO EM REDE DE CA/FoFo DN 150 À 250mm, S/ PAVIMENTAÇÃO</v>
          </cell>
          <cell r="D2945" t="str">
            <v>UN</v>
          </cell>
          <cell r="E2945">
            <v>84.32</v>
          </cell>
          <cell r="F2945">
            <v>109.62</v>
          </cell>
        </row>
        <row r="2946">
          <cell r="B2946" t="str">
            <v>C2748</v>
          </cell>
          <cell r="C2946" t="str">
            <v>RETIRADA DE VAZAMENTO EM REDE DE FoFo DN 300mm, PAVIMENTAÇÃO EM ASFALTO</v>
          </cell>
          <cell r="D2946" t="str">
            <v>UN</v>
          </cell>
          <cell r="E2946">
            <v>124.21</v>
          </cell>
          <cell r="F2946">
            <v>161.47</v>
          </cell>
        </row>
        <row r="2947">
          <cell r="B2947" t="str">
            <v>C2749</v>
          </cell>
          <cell r="C2947" t="str">
            <v>RETIRADA DE VAZAMENTO EM REDE DE FoFo DN 300mm, PAVIMENTAÇÃO EM PEDRA TOSCA</v>
          </cell>
          <cell r="D2947" t="str">
            <v>UN</v>
          </cell>
          <cell r="E2947">
            <v>120.52</v>
          </cell>
          <cell r="F2947">
            <v>156.68</v>
          </cell>
        </row>
        <row r="2948">
          <cell r="B2948" t="str">
            <v>C2750</v>
          </cell>
          <cell r="C2948" t="str">
            <v>RETIRADA DE VAZAMENTO EM REDE DE FoFo DN 300mm, S/ PAVIMENTAÇÃO</v>
          </cell>
          <cell r="D2948" t="str">
            <v>UN</v>
          </cell>
          <cell r="E2948">
            <v>114.08</v>
          </cell>
          <cell r="F2948">
            <v>148.3</v>
          </cell>
        </row>
        <row r="2949">
          <cell r="B2949" t="str">
            <v>C2751</v>
          </cell>
          <cell r="C2949" t="str">
            <v>RETIRADA DE VAZAMENTO EM REDE DE PVC ATÉ DN 100mm, PAVIMENTAÇÃO EM ASFALTO</v>
          </cell>
          <cell r="D2949" t="str">
            <v>UN</v>
          </cell>
          <cell r="E2949">
            <v>43.99</v>
          </cell>
          <cell r="F2949">
            <v>57.19</v>
          </cell>
        </row>
        <row r="2950">
          <cell r="B2950" t="str">
            <v>C2752</v>
          </cell>
          <cell r="C2950" t="str">
            <v>RETIRADA DE VAZAMENTO EM REDE DE PVC ATÉ DN 100mm, PAVIMENTAÇÃO EM PEDRA TOSCA</v>
          </cell>
          <cell r="D2950" t="str">
            <v>UN</v>
          </cell>
          <cell r="E2950">
            <v>37.53</v>
          </cell>
          <cell r="F2950">
            <v>48.79</v>
          </cell>
        </row>
        <row r="2951">
          <cell r="B2951" t="str">
            <v>C2753</v>
          </cell>
          <cell r="C2951" t="str">
            <v>RETIRADA DE VAZAMENTO EM REDE DE PVC ATÉ DN 100mm, S/PAVIMENTAÇÃO</v>
          </cell>
          <cell r="D2951" t="str">
            <v>UN</v>
          </cell>
          <cell r="E2951">
            <v>30.24</v>
          </cell>
          <cell r="F2951">
            <v>39.31</v>
          </cell>
        </row>
        <row r="2952">
          <cell r="B2952" t="str">
            <v>C2754</v>
          </cell>
          <cell r="C2952" t="str">
            <v>RETIRADA DE VAZAMENTO EM REDE DE PVC/DEFoFo DN 150 À 250mm</v>
          </cell>
          <cell r="D2952" t="str">
            <v>UN</v>
          </cell>
          <cell r="E2952">
            <v>66.96</v>
          </cell>
          <cell r="F2952">
            <v>87.05</v>
          </cell>
        </row>
        <row r="2953">
          <cell r="B2953" t="str">
            <v>C2755</v>
          </cell>
          <cell r="C2953" t="str">
            <v>RETIRADA DE VAZAMENTO EM REDE DE PVC/DEFoFo DN 150 À 250mm, PAVIMENTAÇÃO EM PEDRA TOSCA</v>
          </cell>
          <cell r="D2953" t="str">
            <v>UN</v>
          </cell>
          <cell r="E2953">
            <v>59.48</v>
          </cell>
          <cell r="F2953">
            <v>77.32</v>
          </cell>
        </row>
        <row r="2954">
          <cell r="B2954" t="str">
            <v>C2756</v>
          </cell>
          <cell r="C2954" t="str">
            <v>RETIRADA DE VAZAMENTO EM REDE DE PVC/DEFoFo DN 150 À 250mm, S/ PAVIMENTAÇÃO</v>
          </cell>
          <cell r="D2954" t="str">
            <v>UN</v>
          </cell>
          <cell r="E2954">
            <v>54.07</v>
          </cell>
          <cell r="F2954">
            <v>70.29</v>
          </cell>
        </row>
        <row r="2955">
          <cell r="B2955" t="str">
            <v>C2890</v>
          </cell>
          <cell r="C2955" t="str">
            <v>RETIRADA DE VAZAMENTO NO CAVALETE</v>
          </cell>
          <cell r="D2955" t="str">
            <v>UN</v>
          </cell>
          <cell r="E2955">
            <v>6.68</v>
          </cell>
          <cell r="F2955">
            <v>8.68</v>
          </cell>
        </row>
        <row r="2956">
          <cell r="C2956" t="str">
            <v>INJETAMENTO EM TUBULAÇÃO</v>
          </cell>
          <cell r="F2956">
            <v>0</v>
          </cell>
        </row>
        <row r="2957">
          <cell r="B2957" t="str">
            <v>C2762</v>
          </cell>
          <cell r="C2957" t="str">
            <v>INJETAMENTO EM TUBO EXISTENTE PVC ATE 100mm INCL. DESLOCAMENTO</v>
          </cell>
          <cell r="D2957" t="str">
            <v>UN</v>
          </cell>
          <cell r="E2957">
            <v>84.81</v>
          </cell>
          <cell r="F2957">
            <v>110.25</v>
          </cell>
        </row>
        <row r="2958">
          <cell r="B2958" t="str">
            <v>C2761</v>
          </cell>
          <cell r="C2958" t="str">
            <v>INJETAMENTO EM TUBO EXISTENTE PVC 100&lt;DN&lt;=200mm INCL. DESLOCAMENTO</v>
          </cell>
          <cell r="D2958" t="str">
            <v>UN</v>
          </cell>
          <cell r="E2958">
            <v>126.1</v>
          </cell>
          <cell r="F2958">
            <v>163.93</v>
          </cell>
        </row>
        <row r="2959">
          <cell r="B2959" t="str">
            <v>C2760</v>
          </cell>
          <cell r="C2959" t="str">
            <v>INJETAMENTO EM TUBO EXISTENTE FoFo ATE DN 200mm INCL. DESLOCAMENTO</v>
          </cell>
          <cell r="D2959" t="str">
            <v>UN</v>
          </cell>
          <cell r="E2959">
            <v>290.33</v>
          </cell>
          <cell r="F2959">
            <v>377.43</v>
          </cell>
        </row>
        <row r="2960">
          <cell r="B2960" t="str">
            <v>C2757</v>
          </cell>
          <cell r="C2960" t="str">
            <v>INJETAMENTO EM TUBO EXISTENTE DE PVC DN&gt;200mm INCL. DESLOCAMENTO</v>
          </cell>
          <cell r="D2960" t="str">
            <v>UN</v>
          </cell>
          <cell r="E2960">
            <v>154.77</v>
          </cell>
          <cell r="F2960">
            <v>201.2</v>
          </cell>
        </row>
        <row r="2961">
          <cell r="B2961" t="str">
            <v>C2758</v>
          </cell>
          <cell r="C2961" t="str">
            <v>INJETAMENTO EM TUBO EXISTENTE FoFo 200&lt;DN&lt;=300mm INCL. DESLOCAMETO</v>
          </cell>
          <cell r="D2961" t="str">
            <v>UN</v>
          </cell>
          <cell r="E2961">
            <v>456.08</v>
          </cell>
          <cell r="F2961">
            <v>592.9</v>
          </cell>
        </row>
        <row r="2962">
          <cell r="B2962" t="str">
            <v>C2759</v>
          </cell>
          <cell r="C2962" t="str">
            <v>INJETAMENTO EM TUBO EXISTENTE FoFo 300&lt;DN&lt;=500mm INCL. DESLOCAMENTO</v>
          </cell>
          <cell r="D2962" t="str">
            <v>UN</v>
          </cell>
          <cell r="E2962">
            <v>812.33</v>
          </cell>
          <cell r="F2962">
            <v>1056.03</v>
          </cell>
        </row>
        <row r="2963">
          <cell r="C2963" t="str">
            <v>MANUTENÇÃO EM REDE DE ESGOTO</v>
          </cell>
          <cell r="F2963">
            <v>0</v>
          </cell>
        </row>
        <row r="2964">
          <cell r="B2964" t="str">
            <v>C0231</v>
          </cell>
          <cell r="C2964" t="str">
            <v>ASSENTAMENTO DE TAMPÃO FoFo P/ POÇO DE VISITA</v>
          </cell>
          <cell r="D2964" t="str">
            <v>UN</v>
          </cell>
          <cell r="E2964">
            <v>17.59</v>
          </cell>
          <cell r="F2964">
            <v>22.87</v>
          </cell>
        </row>
        <row r="2965">
          <cell r="B2965" t="str">
            <v>C0514</v>
          </cell>
          <cell r="C2965" t="str">
            <v>BY-PASS EM REDE DE ESGOTO</v>
          </cell>
          <cell r="D2965" t="str">
            <v>UN</v>
          </cell>
          <cell r="E2965">
            <v>31.06</v>
          </cell>
          <cell r="F2965">
            <v>40.38</v>
          </cell>
        </row>
        <row r="2966">
          <cell r="B2966" t="str">
            <v>C4074</v>
          </cell>
          <cell r="C2966" t="str">
            <v>CHUMBAMENTO DE RAMAL INTRA-DOMICILIAR DN 100 NA CAIXA DE INSPEÇÃO</v>
          </cell>
          <cell r="D2966" t="str">
            <v>UN</v>
          </cell>
          <cell r="E2966">
            <v>9.88</v>
          </cell>
          <cell r="F2966">
            <v>12.84</v>
          </cell>
        </row>
        <row r="2967">
          <cell r="B2967" t="str">
            <v>C0795</v>
          </cell>
          <cell r="C2967" t="str">
            <v>CHUMBAMENTO TUBULAÇÃO NO POÇO VISITA (BLOCO DE CONCRETO)</v>
          </cell>
          <cell r="D2967" t="str">
            <v>UN</v>
          </cell>
          <cell r="E2967">
            <v>29.79</v>
          </cell>
          <cell r="F2967">
            <v>38.73</v>
          </cell>
        </row>
        <row r="2968">
          <cell r="B2968" t="str">
            <v>C0813</v>
          </cell>
          <cell r="C2968" t="str">
            <v>COLOCAÇÃO DE TAMPA EM CAIXA DE INSPEÇÃO</v>
          </cell>
          <cell r="D2968" t="str">
            <v>UN</v>
          </cell>
          <cell r="E2968">
            <v>5.86</v>
          </cell>
          <cell r="F2968">
            <v>7.62</v>
          </cell>
        </row>
        <row r="2969">
          <cell r="B2969" t="str">
            <v>C0814</v>
          </cell>
          <cell r="C2969" t="str">
            <v>COLOCAÇÃO E CHUMBAMENTO LAJE EXCÊNTRICA, CHAMINÉ E TAMPÃO EM PV</v>
          </cell>
          <cell r="D2969" t="str">
            <v>UN</v>
          </cell>
          <cell r="E2969">
            <v>64.86</v>
          </cell>
          <cell r="F2969">
            <v>84.32</v>
          </cell>
        </row>
        <row r="2970">
          <cell r="B2970" t="str">
            <v>C0815</v>
          </cell>
          <cell r="C2970" t="str">
            <v>COLOCAÇÃO E CHUMBAMENTO LAJE EXCENTRICA E TAMPÃO EM PV</v>
          </cell>
          <cell r="D2970" t="str">
            <v>UN</v>
          </cell>
          <cell r="E2970">
            <v>55.7</v>
          </cell>
          <cell r="F2970">
            <v>72.41</v>
          </cell>
        </row>
        <row r="2971">
          <cell r="B2971" t="str">
            <v>C0816</v>
          </cell>
          <cell r="C2971" t="str">
            <v>COLOCAÇÃO TUBO CONCRETO PB D= 600 EM PV C/REJUNT./TRANSPORTE</v>
          </cell>
          <cell r="D2971" t="str">
            <v>UN</v>
          </cell>
          <cell r="E2971">
            <v>76.42</v>
          </cell>
          <cell r="F2971">
            <v>99.35</v>
          </cell>
        </row>
        <row r="2972">
          <cell r="B2972" t="str">
            <v>C0817</v>
          </cell>
          <cell r="C2972" t="str">
            <v>COLOCAÇÃO TUBO CONCRETO PB D=1000 EM PV C/REJUNT./TRANSPORTE</v>
          </cell>
          <cell r="D2972" t="str">
            <v>UN</v>
          </cell>
          <cell r="E2972">
            <v>150.78</v>
          </cell>
          <cell r="F2972">
            <v>196.01</v>
          </cell>
        </row>
        <row r="2973">
          <cell r="B2973" t="str">
            <v>C2721</v>
          </cell>
          <cell r="C2973" t="str">
            <v>DESOBSTRUÇÃO E LIMPEZA DE REDE ENTRE PV's DN ATE 200 C/VARETA</v>
          </cell>
          <cell r="D2973" t="str">
            <v>UN</v>
          </cell>
          <cell r="E2973">
            <v>31.45</v>
          </cell>
          <cell r="F2973">
            <v>40.89</v>
          </cell>
        </row>
        <row r="2974">
          <cell r="B2974" t="str">
            <v>C2720</v>
          </cell>
          <cell r="C2974" t="str">
            <v>DESOBSTRUÇÃO E LIMPEZA DE REDE ENTRE PV's DN 200,01 a 400 C/VARETA</v>
          </cell>
          <cell r="D2974" t="str">
            <v>UN</v>
          </cell>
          <cell r="E2974">
            <v>63.14</v>
          </cell>
          <cell r="F2974">
            <v>82.08</v>
          </cell>
        </row>
        <row r="2975">
          <cell r="B2975" t="str">
            <v>C2988</v>
          </cell>
          <cell r="C2975" t="str">
            <v>DESOBSTRUÇÃO E LIMPEZA DE REDE ESGOTO ENTRE PV's (INCLUSIVE)</v>
          </cell>
          <cell r="D2975" t="str">
            <v>M</v>
          </cell>
          <cell r="E2975">
            <v>1.07</v>
          </cell>
          <cell r="F2975">
            <v>1.39</v>
          </cell>
        </row>
        <row r="2976">
          <cell r="B2976" t="str">
            <v>C2722</v>
          </cell>
          <cell r="C2976" t="str">
            <v>DESOBSTRUÇÃO EM LIGAÇÃO DE ESGOTO DN 100 C/LIMPEZA DA CAIXA</v>
          </cell>
          <cell r="D2976" t="str">
            <v>UN</v>
          </cell>
          <cell r="E2976">
            <v>15.84</v>
          </cell>
          <cell r="F2976">
            <v>20.59</v>
          </cell>
        </row>
        <row r="2977">
          <cell r="B2977" t="str">
            <v>C2723</v>
          </cell>
          <cell r="C2977" t="str">
            <v>DESOBSTRUÇÃO EM LIGAÇÃO DE ESGOTO DN&gt;100 C/LIMPEZA DA CAIXA</v>
          </cell>
          <cell r="D2977" t="str">
            <v>UN</v>
          </cell>
          <cell r="E2977">
            <v>15.84</v>
          </cell>
          <cell r="F2977">
            <v>20.59</v>
          </cell>
        </row>
        <row r="2978">
          <cell r="B2978" t="str">
            <v>C2725</v>
          </cell>
          <cell r="C2978" t="str">
            <v>DESOBSTRUÇÃO EM REDE ENTRE PV's DN ATE 200mm, C/EQUIP.A JATO</v>
          </cell>
          <cell r="D2978" t="str">
            <v>UN</v>
          </cell>
          <cell r="E2978">
            <v>10.08</v>
          </cell>
          <cell r="F2978">
            <v>13.1</v>
          </cell>
        </row>
        <row r="2979">
          <cell r="B2979" t="str">
            <v>C2724</v>
          </cell>
          <cell r="C2979" t="str">
            <v>DESOBSTRUÇÃO EM REDE ENTRE PV's DN 200,01 a 400mm, C/EQUIP. A JATO</v>
          </cell>
          <cell r="D2979" t="str">
            <v>UN</v>
          </cell>
          <cell r="E2979">
            <v>10.08</v>
          </cell>
          <cell r="F2979">
            <v>13.1</v>
          </cell>
        </row>
        <row r="2980">
          <cell r="B2980" t="str">
            <v>C2817</v>
          </cell>
          <cell r="C2980" t="str">
            <v>EXECUÇÃO DE CALHA EM CONCRETO NO POÇO DE VISITA</v>
          </cell>
          <cell r="D2980" t="str">
            <v>UN</v>
          </cell>
          <cell r="E2980">
            <v>43.84</v>
          </cell>
          <cell r="F2980">
            <v>56.99</v>
          </cell>
        </row>
        <row r="2981">
          <cell r="B2981" t="str">
            <v>C4212</v>
          </cell>
          <cell r="C2981" t="str">
            <v>LIMPEZA DE CAIXAS DE INSPEÇÃO</v>
          </cell>
          <cell r="D2981" t="str">
            <v>UN</v>
          </cell>
          <cell r="E2981">
            <v>15.52</v>
          </cell>
          <cell r="F2981">
            <v>20.18</v>
          </cell>
        </row>
        <row r="2982">
          <cell r="B2982" t="str">
            <v>C2866</v>
          </cell>
          <cell r="C2982" t="str">
            <v>LIMPEZA DE PV PROF. ATÉ 2.00m C/EQUIPAMENTO A VÁCUO</v>
          </cell>
          <cell r="D2982" t="str">
            <v>UN</v>
          </cell>
          <cell r="E2982">
            <v>12.93</v>
          </cell>
          <cell r="F2982">
            <v>16.81</v>
          </cell>
        </row>
        <row r="2983">
          <cell r="B2983" t="str">
            <v>C2871</v>
          </cell>
          <cell r="C2983" t="str">
            <v>LIMPEZA DE PV PROF. 2,01 a 3,00m C/EQUIPAMENTO A VACUO</v>
          </cell>
          <cell r="D2983" t="str">
            <v>UN</v>
          </cell>
          <cell r="E2983">
            <v>16.74</v>
          </cell>
          <cell r="F2983">
            <v>21.76</v>
          </cell>
        </row>
        <row r="2984">
          <cell r="B2984" t="str">
            <v>C2867</v>
          </cell>
          <cell r="C2984" t="str">
            <v>LIMPEZA DE PV PROF. MAIOR QUE 3.00m C/EQUIPAMENTO A VÁCUO</v>
          </cell>
          <cell r="D2984" t="str">
            <v>UN</v>
          </cell>
          <cell r="E2984">
            <v>27.88</v>
          </cell>
          <cell r="F2984">
            <v>36.24</v>
          </cell>
        </row>
        <row r="2985">
          <cell r="B2985" t="str">
            <v>C2868</v>
          </cell>
          <cell r="C2985" t="str">
            <v>LIMPEZA DE PV's PROF. ATE 2,00m, MANUAL</v>
          </cell>
          <cell r="D2985" t="str">
            <v>UN</v>
          </cell>
          <cell r="E2985">
            <v>37.69</v>
          </cell>
          <cell r="F2985">
            <v>49</v>
          </cell>
        </row>
        <row r="2986">
          <cell r="B2986" t="str">
            <v>C2869</v>
          </cell>
          <cell r="C2986" t="str">
            <v>LIMPEZA DE PV's PROF. ENTRE 2.00 A 3.00m, MANUAL</v>
          </cell>
          <cell r="D2986" t="str">
            <v>UN</v>
          </cell>
          <cell r="E2986">
            <v>56.61</v>
          </cell>
          <cell r="F2986">
            <v>73.59</v>
          </cell>
        </row>
        <row r="2987">
          <cell r="B2987" t="str">
            <v>C2870</v>
          </cell>
          <cell r="C2987" t="str">
            <v>LIMPEZA DE PV's PROF. MAIOR QUE 3.00m, MANUAL</v>
          </cell>
          <cell r="D2987" t="str">
            <v>UN</v>
          </cell>
          <cell r="E2987">
            <v>75.53</v>
          </cell>
          <cell r="F2987">
            <v>98.19</v>
          </cell>
        </row>
        <row r="2988">
          <cell r="B2988" t="str">
            <v>C2888</v>
          </cell>
          <cell r="C2988" t="str">
            <v>NIVELAMENTO DE TAMPÃO DO TIL/TERMINAL DE LIMPEZA</v>
          </cell>
          <cell r="D2988" t="str">
            <v>UN</v>
          </cell>
          <cell r="E2988">
            <v>44.42</v>
          </cell>
          <cell r="F2988">
            <v>57.75</v>
          </cell>
        </row>
        <row r="2989">
          <cell r="B2989" t="str">
            <v>C2889</v>
          </cell>
          <cell r="C2989" t="str">
            <v>NIVELAMENTO DE TAMPÃO EM POÇO DE VISITA</v>
          </cell>
          <cell r="D2989" t="str">
            <v>UN</v>
          </cell>
          <cell r="E2989">
            <v>87.89</v>
          </cell>
          <cell r="F2989">
            <v>114.26</v>
          </cell>
        </row>
        <row r="2990">
          <cell r="B2990" t="str">
            <v>C2934</v>
          </cell>
          <cell r="C2990" t="str">
            <v>RECUPERAÇÃO DE CAIXA DE INSPEÇÃO</v>
          </cell>
          <cell r="D2990" t="str">
            <v>UN</v>
          </cell>
          <cell r="E2990">
            <v>34.38</v>
          </cell>
          <cell r="F2990">
            <v>44.69</v>
          </cell>
        </row>
        <row r="2991">
          <cell r="B2991" t="str">
            <v>C2943</v>
          </cell>
          <cell r="C2991" t="str">
            <v>RETIRADA DE POÇO DE VISITA</v>
          </cell>
          <cell r="D2991" t="str">
            <v>UN</v>
          </cell>
          <cell r="E2991">
            <v>49.83</v>
          </cell>
          <cell r="F2991">
            <v>64.78</v>
          </cell>
        </row>
        <row r="2992">
          <cell r="B2992" t="str">
            <v>C2951</v>
          </cell>
          <cell r="C2992" t="str">
            <v>SONDAGEM E INSPEÇÃO EM POÇO DE VISITA</v>
          </cell>
          <cell r="D2992" t="str">
            <v>UN</v>
          </cell>
          <cell r="E2992">
            <v>7.61</v>
          </cell>
          <cell r="F2992">
            <v>9.89</v>
          </cell>
        </row>
        <row r="2993">
          <cell r="B2993" t="str">
            <v>C2977</v>
          </cell>
          <cell r="C2993" t="str">
            <v>TAMPONAMENTO PROVISÓRIO DE POÇO DE VISITA</v>
          </cell>
          <cell r="D2993" t="str">
            <v>UN</v>
          </cell>
          <cell r="E2993">
            <v>25.11</v>
          </cell>
          <cell r="F2993">
            <v>32.64</v>
          </cell>
        </row>
        <row r="2994">
          <cell r="C2994" t="str">
            <v>RECUPERAÇÃO DE TUBULAÇÃO </v>
          </cell>
          <cell r="F2994">
            <v>0</v>
          </cell>
        </row>
        <row r="2995">
          <cell r="B2995" t="str">
            <v>C2935</v>
          </cell>
          <cell r="C2995" t="str">
            <v>RECUPERAÇÃO TUBULAÇÃO FoFo DN 250mm (CORTE E DESBASTE PONTA)</v>
          </cell>
          <cell r="D2995" t="str">
            <v>UN</v>
          </cell>
          <cell r="E2995">
            <v>29.93</v>
          </cell>
          <cell r="F2995">
            <v>38.91</v>
          </cell>
        </row>
        <row r="2996">
          <cell r="C2996" t="str">
            <v>SERVIÇO COMERCIAL</v>
          </cell>
          <cell r="F2996">
            <v>0</v>
          </cell>
        </row>
        <row r="2997">
          <cell r="B2997" t="str">
            <v>C4199</v>
          </cell>
          <cell r="C2997" t="str">
            <v>COLOCAÇÃO DE APARELHO ELIMINADOR DE AR</v>
          </cell>
          <cell r="D2997" t="str">
            <v>UN</v>
          </cell>
          <cell r="E2997">
            <v>81.25</v>
          </cell>
          <cell r="F2997">
            <v>105.63</v>
          </cell>
        </row>
        <row r="2998">
          <cell r="B2998" t="str">
            <v>C4200</v>
          </cell>
          <cell r="C2998" t="str">
            <v>COLOCAÇÃO DE VENTOSA EM REDE EM OPERAÇÃO DN 150 A 200</v>
          </cell>
          <cell r="D2998" t="str">
            <v>UN</v>
          </cell>
          <cell r="E2998">
            <v>124.64</v>
          </cell>
          <cell r="F2998">
            <v>162.03</v>
          </cell>
        </row>
        <row r="2999">
          <cell r="B2999" t="str">
            <v>C2766</v>
          </cell>
          <cell r="C2999" t="str">
            <v>ENSAIO DE HIDRÔMETRO</v>
          </cell>
          <cell r="D2999" t="str">
            <v>ban</v>
          </cell>
          <cell r="E2999">
            <v>37.06</v>
          </cell>
          <cell r="F2999">
            <v>48.18</v>
          </cell>
        </row>
        <row r="3000">
          <cell r="B3000" t="str">
            <v>C4207</v>
          </cell>
          <cell r="C3000" t="str">
            <v>INSTALAÇÃO DE MACROMEDIDOR TIPO WALTMANN PARA DIÂMETROS ATÉ 300mm</v>
          </cell>
          <cell r="D3000" t="str">
            <v>UN</v>
          </cell>
          <cell r="E3000">
            <v>335.9</v>
          </cell>
          <cell r="F3000">
            <v>436.67</v>
          </cell>
        </row>
        <row r="3001">
          <cell r="B3001" t="str">
            <v>C4206</v>
          </cell>
          <cell r="C3001" t="str">
            <v>INSTALAÇÃO DE MACROMEDIDOR TIPO WALTMANN PARA DIÂMETROS ENTRE 350mm E 600mm</v>
          </cell>
          <cell r="D3001" t="str">
            <v>UN</v>
          </cell>
          <cell r="E3001">
            <v>464.83</v>
          </cell>
          <cell r="F3001">
            <v>604.28</v>
          </cell>
        </row>
        <row r="3002">
          <cell r="B3002" t="str">
            <v>C2859</v>
          </cell>
          <cell r="C3002" t="str">
            <v>LANÇAMENTO DE ESGOTO NO INTERCEPTOR</v>
          </cell>
          <cell r="D3002" t="str">
            <v>UN</v>
          </cell>
          <cell r="E3002">
            <v>13.81</v>
          </cell>
          <cell r="F3002">
            <v>17.95</v>
          </cell>
        </row>
        <row r="3003">
          <cell r="B3003" t="str">
            <v>C2880</v>
          </cell>
          <cell r="C3003" t="str">
            <v>MEDIÇÃO DE PRESSÃO E VAZÃO</v>
          </cell>
          <cell r="D3003" t="str">
            <v>UN</v>
          </cell>
          <cell r="E3003">
            <v>550.98</v>
          </cell>
          <cell r="F3003">
            <v>716.27</v>
          </cell>
        </row>
        <row r="3004">
          <cell r="B3004" t="str">
            <v>C4213</v>
          </cell>
          <cell r="C3004" t="str">
            <v>MONTAGEM DE TUBOS, CONEXÕES E PEÇAS ESPECIAIS, SUBST. REGISTRO P/ TOMADA D'ÁGUA</v>
          </cell>
          <cell r="D3004" t="str">
            <v>UN</v>
          </cell>
          <cell r="E3004">
            <v>144.56</v>
          </cell>
          <cell r="F3004">
            <v>187.93</v>
          </cell>
        </row>
        <row r="3005">
          <cell r="B3005" t="str">
            <v>C2961</v>
          </cell>
          <cell r="C3005" t="str">
            <v>SUBSTITUIÇÃO DE REGISTRO COM VOLANTE 3/4" (C/ MATERIAL)</v>
          </cell>
          <cell r="D3005" t="str">
            <v>UN</v>
          </cell>
          <cell r="E3005">
            <v>30.68</v>
          </cell>
          <cell r="F3005">
            <v>39.88</v>
          </cell>
        </row>
        <row r="3006">
          <cell r="B3006" t="str">
            <v>C2959</v>
          </cell>
          <cell r="C3006" t="str">
            <v>SUBSTITUIÇÃO DE REGISTRO COM VOLANTE 1" (C/ MATERIAL)</v>
          </cell>
          <cell r="D3006" t="str">
            <v>UN</v>
          </cell>
          <cell r="E3006">
            <v>38.8</v>
          </cell>
          <cell r="F3006">
            <v>50.44</v>
          </cell>
        </row>
        <row r="3007">
          <cell r="B3007" t="str">
            <v>C2960</v>
          </cell>
          <cell r="C3007" t="str">
            <v>SUBSTITUIÇÃO DE REGISTRO COM VOLANTE 2" (C/ MATERIAL)</v>
          </cell>
          <cell r="D3007" t="str">
            <v>UN</v>
          </cell>
          <cell r="E3007">
            <v>80.49</v>
          </cell>
          <cell r="F3007">
            <v>104.64</v>
          </cell>
        </row>
        <row r="3008">
          <cell r="B3008" t="str">
            <v>C2962</v>
          </cell>
          <cell r="C3008" t="str">
            <v>SUBSTITUIÇÃO DE REGISTRO DE PVC C/BORBOLETA 3/4"(C/MATERIAL)</v>
          </cell>
          <cell r="D3008" t="str">
            <v>UN</v>
          </cell>
          <cell r="E3008">
            <v>15.88</v>
          </cell>
          <cell r="F3008">
            <v>20.64</v>
          </cell>
        </row>
        <row r="3009">
          <cell r="C3009" t="str">
            <v>INST. ELÉTRICAS, TELEFONIA, LÓGICA, SOM E SISTEMAS DE CONTROLE</v>
          </cell>
          <cell r="F3009">
            <v>0</v>
          </cell>
        </row>
        <row r="3010">
          <cell r="C3010" t="str">
            <v>ELETRODUTOS DE PVC E CONEXÕES</v>
          </cell>
          <cell r="F3010">
            <v>0</v>
          </cell>
        </row>
        <row r="3011">
          <cell r="B3011" t="str">
            <v>C1019</v>
          </cell>
          <cell r="C3011" t="str">
            <v>CURVA P/ELETRODUTO PVC ROSC. D= 20mm (1/2")</v>
          </cell>
          <cell r="D3011" t="str">
            <v>UN</v>
          </cell>
          <cell r="E3011">
            <v>1.82</v>
          </cell>
          <cell r="F3011">
            <v>2.37</v>
          </cell>
        </row>
        <row r="3012">
          <cell r="B3012" t="str">
            <v>C1020</v>
          </cell>
          <cell r="C3012" t="str">
            <v>CURVA P/ELETRODUTO PVC ROSC. D= 25mm (3/4")</v>
          </cell>
          <cell r="D3012" t="str">
            <v>UN</v>
          </cell>
          <cell r="E3012">
            <v>2.32</v>
          </cell>
          <cell r="F3012">
            <v>3.02</v>
          </cell>
        </row>
        <row r="3013">
          <cell r="B3013" t="str">
            <v>C1021</v>
          </cell>
          <cell r="C3013" t="str">
            <v>CURVA P/ELETRODUTO PVC ROSC. D= 32mm (1")</v>
          </cell>
          <cell r="D3013" t="str">
            <v>UN</v>
          </cell>
          <cell r="E3013">
            <v>3.24</v>
          </cell>
          <cell r="F3013">
            <v>4.21</v>
          </cell>
        </row>
        <row r="3014">
          <cell r="B3014" t="str">
            <v>C1022</v>
          </cell>
          <cell r="C3014" t="str">
            <v>CURVA P/ELETRODUTO PVC ROSC. D= 40mm (1 1/4")</v>
          </cell>
          <cell r="D3014" t="str">
            <v>UN</v>
          </cell>
          <cell r="E3014">
            <v>4.84</v>
          </cell>
          <cell r="F3014">
            <v>6.29</v>
          </cell>
        </row>
        <row r="3015">
          <cell r="B3015" t="str">
            <v>C1023</v>
          </cell>
          <cell r="C3015" t="str">
            <v>CURVA P/ELETRODUTO PVC ROSC. D= 50mm (1 1/2")</v>
          </cell>
          <cell r="D3015" t="str">
            <v>UN</v>
          </cell>
          <cell r="E3015">
            <v>5.81</v>
          </cell>
          <cell r="F3015">
            <v>7.55</v>
          </cell>
        </row>
        <row r="3016">
          <cell r="B3016" t="str">
            <v>C1024</v>
          </cell>
          <cell r="C3016" t="str">
            <v>CURVA P/ELETRODUTO PVC ROSC. D= 60mm (2")</v>
          </cell>
          <cell r="D3016" t="str">
            <v>UN</v>
          </cell>
          <cell r="E3016">
            <v>9.14</v>
          </cell>
          <cell r="F3016">
            <v>11.88</v>
          </cell>
        </row>
        <row r="3017">
          <cell r="B3017" t="str">
            <v>C1025</v>
          </cell>
          <cell r="C3017" t="str">
            <v>CURVA P/ELETRODUTO PVC ROSC. D= 75mm (2 1/2")</v>
          </cell>
          <cell r="D3017" t="str">
            <v>UN</v>
          </cell>
          <cell r="E3017">
            <v>20.49</v>
          </cell>
          <cell r="F3017">
            <v>26.64</v>
          </cell>
        </row>
        <row r="3018">
          <cell r="B3018" t="str">
            <v>C1026</v>
          </cell>
          <cell r="C3018" t="str">
            <v>CURVA P/ELETRODUTO PVC ROSC. D= 85mm (3")</v>
          </cell>
          <cell r="D3018" t="str">
            <v>UN</v>
          </cell>
          <cell r="E3018">
            <v>25.91</v>
          </cell>
          <cell r="F3018">
            <v>33.68</v>
          </cell>
        </row>
        <row r="3019">
          <cell r="B3019" t="str">
            <v>C1027</v>
          </cell>
          <cell r="C3019" t="str">
            <v>CURVA P/ELETRODUTO PVC ROSC. D=110mm (4")</v>
          </cell>
          <cell r="D3019" t="str">
            <v>UN</v>
          </cell>
          <cell r="E3019">
            <v>37.33</v>
          </cell>
          <cell r="F3019">
            <v>48.53</v>
          </cell>
        </row>
        <row r="3020">
          <cell r="B3020" t="str">
            <v>C1028</v>
          </cell>
          <cell r="C3020" t="str">
            <v>CURVA VERTICAL 90 GRAUS PARA INTERLIGAÇÃO</v>
          </cell>
          <cell r="D3020" t="str">
            <v>UN</v>
          </cell>
          <cell r="E3020">
            <v>30.39</v>
          </cell>
          <cell r="F3020">
            <v>39.51</v>
          </cell>
        </row>
        <row r="3021">
          <cell r="B3021" t="str">
            <v>C1204</v>
          </cell>
          <cell r="C3021" t="str">
            <v>ELETRODUTO CONDULETE DE PVC DE 1/2"</v>
          </cell>
          <cell r="D3021" t="str">
            <v>M</v>
          </cell>
          <cell r="E3021">
            <v>5.18</v>
          </cell>
          <cell r="F3021">
            <v>6.73</v>
          </cell>
        </row>
        <row r="3022">
          <cell r="B3022" t="str">
            <v>C1205</v>
          </cell>
          <cell r="C3022" t="str">
            <v>ELETRODUTO CONDULETE DE PVC DE 3/4"</v>
          </cell>
          <cell r="D3022" t="str">
            <v>M</v>
          </cell>
          <cell r="E3022">
            <v>7.78</v>
          </cell>
          <cell r="F3022">
            <v>10.11</v>
          </cell>
        </row>
        <row r="3023">
          <cell r="B3023" t="str">
            <v>C1203</v>
          </cell>
          <cell r="C3023" t="str">
            <v>ELETRODUTO CONDULETE DE PVC DE 1"</v>
          </cell>
          <cell r="D3023" t="str">
            <v>M</v>
          </cell>
          <cell r="E3023">
            <v>10.97</v>
          </cell>
          <cell r="F3023">
            <v>14.26</v>
          </cell>
        </row>
        <row r="3024">
          <cell r="B3024" t="str">
            <v>C1185</v>
          </cell>
          <cell r="C3024" t="str">
            <v>ELETRODUTO PVC ROSC. D= 20mm (1/2")</v>
          </cell>
          <cell r="D3024" t="str">
            <v>M</v>
          </cell>
          <cell r="E3024">
            <v>3.49</v>
          </cell>
          <cell r="F3024">
            <v>4.54</v>
          </cell>
        </row>
        <row r="3025">
          <cell r="B3025" t="str">
            <v>C1186</v>
          </cell>
          <cell r="C3025" t="str">
            <v>ELETRODUTO PVC ROSC. D= 25mm (3/4")</v>
          </cell>
          <cell r="D3025" t="str">
            <v>M</v>
          </cell>
          <cell r="E3025">
            <v>4.2</v>
          </cell>
          <cell r="F3025">
            <v>5.46</v>
          </cell>
        </row>
        <row r="3026">
          <cell r="B3026" t="str">
            <v>C1187</v>
          </cell>
          <cell r="C3026" t="str">
            <v>ELETRODUTO PVC ROSC. D= 32mm (1")</v>
          </cell>
          <cell r="D3026" t="str">
            <v>M</v>
          </cell>
          <cell r="E3026">
            <v>5.71</v>
          </cell>
          <cell r="F3026">
            <v>7.42</v>
          </cell>
        </row>
        <row r="3027">
          <cell r="B3027" t="str">
            <v>C1188</v>
          </cell>
          <cell r="C3027" t="str">
            <v>ELETRODUTO PVC ROSC. D= 40mm (1 1/4")</v>
          </cell>
          <cell r="D3027" t="str">
            <v>M</v>
          </cell>
          <cell r="E3027">
            <v>7.86</v>
          </cell>
          <cell r="F3027">
            <v>10.22</v>
          </cell>
        </row>
        <row r="3028">
          <cell r="B3028" t="str">
            <v>C1189</v>
          </cell>
          <cell r="C3028" t="str">
            <v>ELETRODUTO PVC ROSC. D= 50mm (1 1/2")</v>
          </cell>
          <cell r="D3028" t="str">
            <v>M</v>
          </cell>
          <cell r="E3028">
            <v>9.92</v>
          </cell>
          <cell r="F3028">
            <v>12.9</v>
          </cell>
        </row>
        <row r="3029">
          <cell r="B3029" t="str">
            <v>C1190</v>
          </cell>
          <cell r="C3029" t="str">
            <v>ELETRODUTO PVC ROSC. D= 60mm (2")</v>
          </cell>
          <cell r="D3029" t="str">
            <v>M</v>
          </cell>
          <cell r="E3029">
            <v>12.7</v>
          </cell>
          <cell r="F3029">
            <v>16.51</v>
          </cell>
        </row>
        <row r="3030">
          <cell r="B3030" t="str">
            <v>C1191</v>
          </cell>
          <cell r="C3030" t="str">
            <v>ELETRODUTO PVC ROSC. D= 75mm (2 1/2")</v>
          </cell>
          <cell r="D3030" t="str">
            <v>M</v>
          </cell>
          <cell r="E3030">
            <v>21.44</v>
          </cell>
          <cell r="F3030">
            <v>27.87</v>
          </cell>
        </row>
        <row r="3031">
          <cell r="B3031" t="str">
            <v>C1192</v>
          </cell>
          <cell r="C3031" t="str">
            <v>ELETRODUTO PVC ROSC. D= 85mm (3")</v>
          </cell>
          <cell r="D3031" t="str">
            <v>M</v>
          </cell>
          <cell r="E3031">
            <v>26.61</v>
          </cell>
          <cell r="F3031">
            <v>34.59</v>
          </cell>
        </row>
        <row r="3032">
          <cell r="B3032" t="str">
            <v>C1193</v>
          </cell>
          <cell r="C3032" t="str">
            <v>ELETRODUTO PVC ROSC. D=110mm (4")</v>
          </cell>
          <cell r="D3032" t="str">
            <v>M</v>
          </cell>
          <cell r="E3032">
            <v>38.21</v>
          </cell>
          <cell r="F3032">
            <v>49.67</v>
          </cell>
        </row>
        <row r="3033">
          <cell r="B3033" t="str">
            <v>C1195</v>
          </cell>
          <cell r="C3033" t="str">
            <v>ELETRODUTO PVC ROSC.INCL.CONEXÕES D= 20mm (1/2")</v>
          </cell>
          <cell r="D3033" t="str">
            <v>M</v>
          </cell>
          <cell r="E3033">
            <v>5.3</v>
          </cell>
          <cell r="F3033">
            <v>6.89</v>
          </cell>
        </row>
        <row r="3034">
          <cell r="B3034" t="str">
            <v>C1196</v>
          </cell>
          <cell r="C3034" t="str">
            <v>ELETRODUTO PVC ROSC.INCL.CONEXÕES D= 25mm (3/4")</v>
          </cell>
          <cell r="D3034" t="str">
            <v>M</v>
          </cell>
          <cell r="E3034">
            <v>6.08</v>
          </cell>
          <cell r="F3034">
            <v>7.9</v>
          </cell>
        </row>
        <row r="3035">
          <cell r="B3035" t="str">
            <v>C1197</v>
          </cell>
          <cell r="C3035" t="str">
            <v>ELETRODUTO PVC ROSC.INCL.CONEXÕES D= 32mm (1")</v>
          </cell>
          <cell r="D3035" t="str">
            <v>M</v>
          </cell>
          <cell r="E3035">
            <v>9.24</v>
          </cell>
          <cell r="F3035">
            <v>12.01</v>
          </cell>
        </row>
        <row r="3036">
          <cell r="B3036" t="str">
            <v>C1198</v>
          </cell>
          <cell r="C3036" t="str">
            <v>ELETRODUTO PVC ROSC.INCL.CONEXÕES D= 40mm (1 1/4")</v>
          </cell>
          <cell r="D3036" t="str">
            <v>M</v>
          </cell>
          <cell r="E3036">
            <v>10.83</v>
          </cell>
          <cell r="F3036">
            <v>14.08</v>
          </cell>
        </row>
        <row r="3037">
          <cell r="B3037" t="str">
            <v>C1199</v>
          </cell>
          <cell r="C3037" t="str">
            <v>ELETRODUTO PVC ROSC.INCL.CONEXÕES D= 50mm (1 1/2")</v>
          </cell>
          <cell r="D3037" t="str">
            <v>M</v>
          </cell>
          <cell r="E3037">
            <v>13.4</v>
          </cell>
          <cell r="F3037">
            <v>17.42</v>
          </cell>
        </row>
        <row r="3038">
          <cell r="B3038" t="str">
            <v>C1194</v>
          </cell>
          <cell r="C3038" t="str">
            <v>ELETRODUTO PVC ROSC.INCL.CONEXOES D= 60mm (2")</v>
          </cell>
          <cell r="D3038" t="str">
            <v>M</v>
          </cell>
          <cell r="E3038">
            <v>15.9</v>
          </cell>
          <cell r="F3038">
            <v>20.67</v>
          </cell>
        </row>
        <row r="3039">
          <cell r="B3039" t="str">
            <v>C1200</v>
          </cell>
          <cell r="C3039" t="str">
            <v>ELETRODUTO PVC ROSC.INCL.CONEXÕES D= 75mm (2 1/2")</v>
          </cell>
          <cell r="D3039" t="str">
            <v>M</v>
          </cell>
          <cell r="E3039">
            <v>25.69</v>
          </cell>
          <cell r="F3039">
            <v>33.4</v>
          </cell>
        </row>
        <row r="3040">
          <cell r="B3040" t="str">
            <v>C1202</v>
          </cell>
          <cell r="C3040" t="str">
            <v>ELETRODUTO PVC ROSC.INCL.CONEXÕES D=85MM (3")</v>
          </cell>
          <cell r="D3040" t="str">
            <v>M</v>
          </cell>
          <cell r="E3040">
            <v>30.82</v>
          </cell>
          <cell r="F3040">
            <v>40.07</v>
          </cell>
        </row>
        <row r="3041">
          <cell r="B3041" t="str">
            <v>C1201</v>
          </cell>
          <cell r="C3041" t="str">
            <v>ELETRODUTO PVC ROSC.INCL.CONEXÕES D=110mm (4")</v>
          </cell>
          <cell r="D3041" t="str">
            <v>M</v>
          </cell>
          <cell r="E3041">
            <v>43.33</v>
          </cell>
          <cell r="F3041">
            <v>56.33</v>
          </cell>
        </row>
        <row r="3042">
          <cell r="B3042" t="str">
            <v>C1184</v>
          </cell>
          <cell r="C3042" t="str">
            <v>ELETRODUTO FLEXÍVEL, TIPO GARGANTA</v>
          </cell>
          <cell r="D3042" t="str">
            <v>M</v>
          </cell>
          <cell r="E3042">
            <v>6.04</v>
          </cell>
          <cell r="F3042">
            <v>7.85</v>
          </cell>
        </row>
        <row r="3043">
          <cell r="B3043" t="str">
            <v>C1708</v>
          </cell>
          <cell r="C3043" t="str">
            <v>LUVA P/ELETRODUTO PVC ROSC. D= 20mm (1/2")</v>
          </cell>
          <cell r="D3043" t="str">
            <v>UN</v>
          </cell>
          <cell r="E3043">
            <v>0.66</v>
          </cell>
          <cell r="F3043">
            <v>0.86</v>
          </cell>
        </row>
        <row r="3044">
          <cell r="B3044" t="str">
            <v>C1709</v>
          </cell>
          <cell r="C3044" t="str">
            <v>LUVA P/ELETRODUTO PVC ROSC. D= 25mm (3/4")</v>
          </cell>
          <cell r="D3044" t="str">
            <v>UN</v>
          </cell>
          <cell r="E3044">
            <v>1.03</v>
          </cell>
          <cell r="F3044">
            <v>1.34</v>
          </cell>
        </row>
        <row r="3045">
          <cell r="B3045" t="str">
            <v>C1710</v>
          </cell>
          <cell r="C3045" t="str">
            <v>LUVA P/ELETRODUTO PVC ROSC. D= 32mm (1")</v>
          </cell>
          <cell r="D3045" t="str">
            <v>UN</v>
          </cell>
          <cell r="E3045">
            <v>1.52</v>
          </cell>
          <cell r="F3045">
            <v>1.98</v>
          </cell>
        </row>
        <row r="3046">
          <cell r="B3046" t="str">
            <v>C1711</v>
          </cell>
          <cell r="C3046" t="str">
            <v>LUVA P/ELETRODUTO PVC ROSC. D= 40mm (1 1/4")</v>
          </cell>
          <cell r="D3046" t="str">
            <v>UN</v>
          </cell>
          <cell r="E3046">
            <v>2.28</v>
          </cell>
          <cell r="F3046">
            <v>2.96</v>
          </cell>
        </row>
        <row r="3047">
          <cell r="B3047" t="str">
            <v>C1712</v>
          </cell>
          <cell r="C3047" t="str">
            <v>LUVA P/ELETRODUTO PVC ROSC. D= 50mm (1 1/2")</v>
          </cell>
          <cell r="D3047" t="str">
            <v>UN</v>
          </cell>
          <cell r="E3047">
            <v>2.69</v>
          </cell>
          <cell r="F3047">
            <v>3.5</v>
          </cell>
        </row>
        <row r="3048">
          <cell r="B3048" t="str">
            <v>C1713</v>
          </cell>
          <cell r="C3048" t="str">
            <v>LUVA P/ELETRODUTO PVC ROSC. D= 60mm (2")</v>
          </cell>
          <cell r="D3048" t="str">
            <v>UN</v>
          </cell>
          <cell r="E3048">
            <v>3.79</v>
          </cell>
          <cell r="F3048">
            <v>4.93</v>
          </cell>
        </row>
        <row r="3049">
          <cell r="B3049" t="str">
            <v>C1714</v>
          </cell>
          <cell r="C3049" t="str">
            <v>LUVA P/ELETRODUTO PVC ROSC. D= 75mm (2 1/2")</v>
          </cell>
          <cell r="D3049" t="str">
            <v>UN</v>
          </cell>
          <cell r="E3049">
            <v>9.55</v>
          </cell>
          <cell r="F3049">
            <v>12.42</v>
          </cell>
        </row>
        <row r="3050">
          <cell r="B3050" t="str">
            <v>C1715</v>
          </cell>
          <cell r="C3050" t="str">
            <v>LUVA P/ELETRODUTO PVC ROSC. D= 85mm (3")</v>
          </cell>
          <cell r="D3050" t="str">
            <v>UN</v>
          </cell>
          <cell r="E3050">
            <v>14.17</v>
          </cell>
          <cell r="F3050">
            <v>18.42</v>
          </cell>
        </row>
        <row r="3051">
          <cell r="B3051" t="str">
            <v>C1716</v>
          </cell>
          <cell r="C3051" t="str">
            <v>LUVA P/ELETRODUTO PVC ROSC. D=110mm (4")</v>
          </cell>
          <cell r="D3051" t="str">
            <v>UN</v>
          </cell>
          <cell r="E3051">
            <v>24.6</v>
          </cell>
          <cell r="F3051">
            <v>31.98</v>
          </cell>
        </row>
        <row r="3052">
          <cell r="B3052" t="str">
            <v>C3566</v>
          </cell>
          <cell r="C3052" t="str">
            <v>MUTIRÃO MISTO - CURVA P/ELETRODUTO PVC ROSC. D=25mm (3/4")</v>
          </cell>
          <cell r="D3052" t="str">
            <v>UN</v>
          </cell>
          <cell r="E3052">
            <v>1.77</v>
          </cell>
          <cell r="F3052">
            <v>2.3</v>
          </cell>
        </row>
        <row r="3053">
          <cell r="B3053" t="str">
            <v>C3568</v>
          </cell>
          <cell r="C3053" t="str">
            <v>MUTIRÃO MISTO - ELETRODUTO TIPO CONDULETE DE PVC DE 1/2"</v>
          </cell>
          <cell r="D3053" t="str">
            <v>M</v>
          </cell>
          <cell r="E3053">
            <v>4.08</v>
          </cell>
          <cell r="F3053">
            <v>5.3</v>
          </cell>
        </row>
        <row r="3054">
          <cell r="B3054" t="str">
            <v>C3569</v>
          </cell>
          <cell r="C3054" t="str">
            <v>MUTIRÃO MISTO - ELETRODUTO DE PVC ROSC. D=25mm (3/4)"</v>
          </cell>
          <cell r="D3054" t="str">
            <v>M</v>
          </cell>
          <cell r="E3054">
            <v>3.27</v>
          </cell>
          <cell r="F3054">
            <v>4.25</v>
          </cell>
        </row>
        <row r="3055">
          <cell r="B3055" t="str">
            <v>C3574</v>
          </cell>
          <cell r="C3055" t="str">
            <v>MUTIRÃO MISTO - LUVA P/ELETRODUTO PVC ROSC. D=25mm(3/4")</v>
          </cell>
          <cell r="D3055" t="str">
            <v>UN</v>
          </cell>
          <cell r="E3055">
            <v>0.87</v>
          </cell>
          <cell r="F3055">
            <v>1.13</v>
          </cell>
        </row>
        <row r="3056">
          <cell r="C3056" t="str">
            <v>ELETRODUTOS DE ALUMÍNIO </v>
          </cell>
          <cell r="F3056">
            <v>0</v>
          </cell>
        </row>
        <row r="3057">
          <cell r="B3057" t="str">
            <v>C1179</v>
          </cell>
          <cell r="C3057" t="str">
            <v>ELETRODUTO DE ALUMÍNIO, INCLUSIVE CONEXÕES DE 3/4"</v>
          </cell>
          <cell r="D3057" t="str">
            <v>M</v>
          </cell>
          <cell r="E3057">
            <v>10.77</v>
          </cell>
          <cell r="F3057">
            <v>14</v>
          </cell>
        </row>
        <row r="3058">
          <cell r="B3058" t="str">
            <v>C1181</v>
          </cell>
          <cell r="C3058" t="str">
            <v>ELETRODUTO DE ALUMÍNIO, INCLUSIVE CONEXÕES DE 1"</v>
          </cell>
          <cell r="D3058" t="str">
            <v>M</v>
          </cell>
          <cell r="E3058">
            <v>13.8</v>
          </cell>
          <cell r="F3058">
            <v>17.94</v>
          </cell>
        </row>
        <row r="3059">
          <cell r="B3059" t="str">
            <v>C1178</v>
          </cell>
          <cell r="C3059" t="str">
            <v>ELETRODUTO DE ALUMÍNIO, INCLUSIVE CONEXÕES DE 1 1/4"</v>
          </cell>
          <cell r="D3059" t="str">
            <v>M</v>
          </cell>
          <cell r="E3059">
            <v>20.16</v>
          </cell>
          <cell r="F3059">
            <v>26.21</v>
          </cell>
        </row>
        <row r="3060">
          <cell r="B3060" t="str">
            <v>C1180</v>
          </cell>
          <cell r="C3060" t="str">
            <v>ELETRODUTO DE ALUMÍNIO, INCLUSIVE CONEXÕES DE 1 1/2"</v>
          </cell>
          <cell r="D3060" t="str">
            <v>M</v>
          </cell>
          <cell r="E3060">
            <v>25.18</v>
          </cell>
          <cell r="F3060">
            <v>32.73</v>
          </cell>
        </row>
        <row r="3061">
          <cell r="B3061" t="str">
            <v>C1183</v>
          </cell>
          <cell r="C3061" t="str">
            <v>ELETRODUTO DE ALUMÍNIO, INCLUSIVE CONEXÕES DE 2"</v>
          </cell>
          <cell r="D3061" t="str">
            <v>M</v>
          </cell>
          <cell r="E3061">
            <v>34.58</v>
          </cell>
          <cell r="F3061">
            <v>44.95</v>
          </cell>
        </row>
        <row r="3062">
          <cell r="B3062" t="str">
            <v>C1182</v>
          </cell>
          <cell r="C3062" t="str">
            <v>ELETRODUTO DE ALUMÍNIO, INCLUSIVE CONEXÕES DE 2 1/2"</v>
          </cell>
          <cell r="D3062" t="str">
            <v>M</v>
          </cell>
          <cell r="E3062">
            <v>44.24</v>
          </cell>
          <cell r="F3062">
            <v>57.51</v>
          </cell>
        </row>
        <row r="3063">
          <cell r="B3063" t="str">
            <v>C4536</v>
          </cell>
          <cell r="C3063" t="str">
            <v>ELETRODUTO DE ALUMÍNIO, INCLUSIVE CONEXÕES DE 3"</v>
          </cell>
          <cell r="D3063" t="str">
            <v>M</v>
          </cell>
          <cell r="E3063">
            <v>60.32</v>
          </cell>
          <cell r="F3063">
            <v>78.42</v>
          </cell>
        </row>
        <row r="3064">
          <cell r="C3064" t="str">
            <v>DUTOS E ACESSÓRIOS</v>
          </cell>
          <cell r="F3064">
            <v>0</v>
          </cell>
        </row>
        <row r="3065">
          <cell r="B3065" t="str">
            <v>C1162</v>
          </cell>
          <cell r="C3065" t="str">
            <v>DUTO PERFURADO - PERFILADOS CHAPA DE AÇO (15X35)mm</v>
          </cell>
          <cell r="D3065" t="str">
            <v>M</v>
          </cell>
          <cell r="E3065">
            <v>14.91</v>
          </cell>
          <cell r="F3065">
            <v>19.38</v>
          </cell>
        </row>
        <row r="3066">
          <cell r="B3066" t="str">
            <v>C1153</v>
          </cell>
          <cell r="C3066" t="str">
            <v>DUTO PERFURADO - PERFILADOS CHAPA DE AÇO (19X38)mm</v>
          </cell>
          <cell r="D3066" t="str">
            <v>M</v>
          </cell>
          <cell r="E3066">
            <v>14.96</v>
          </cell>
          <cell r="F3066">
            <v>19.45</v>
          </cell>
        </row>
        <row r="3067">
          <cell r="B3067" t="str">
            <v>C1163</v>
          </cell>
          <cell r="C3067" t="str">
            <v>DUTO PERFURADO - PERFILADOS CHAPA DE AÇO (25X25)mm</v>
          </cell>
          <cell r="D3067" t="str">
            <v>M</v>
          </cell>
          <cell r="E3067">
            <v>15.96</v>
          </cell>
          <cell r="F3067">
            <v>20.75</v>
          </cell>
        </row>
        <row r="3068">
          <cell r="B3068" t="str">
            <v>C1164</v>
          </cell>
          <cell r="C3068" t="str">
            <v>DUTO PERFURADO - PERFILADOS CHAPA DE AÇO (35X35)mm</v>
          </cell>
          <cell r="D3068" t="str">
            <v>M</v>
          </cell>
          <cell r="E3068">
            <v>16.28</v>
          </cell>
          <cell r="F3068">
            <v>21.16</v>
          </cell>
        </row>
        <row r="3069">
          <cell r="B3069" t="str">
            <v>C1165</v>
          </cell>
          <cell r="C3069" t="str">
            <v>DUTO PERFURADO - PERFILADOS CHAPA DE AÇO (38X38)mm</v>
          </cell>
          <cell r="D3069" t="str">
            <v>M</v>
          </cell>
          <cell r="E3069">
            <v>18.33</v>
          </cell>
          <cell r="F3069">
            <v>23.83</v>
          </cell>
        </row>
        <row r="3070">
          <cell r="B3070" t="str">
            <v>C1156</v>
          </cell>
          <cell r="C3070" t="str">
            <v>DUTO PERFURADO - ELETROCALHA CHAPA DE AÇO (25X20)mm</v>
          </cell>
          <cell r="D3070" t="str">
            <v>M</v>
          </cell>
          <cell r="E3070">
            <v>17.82</v>
          </cell>
          <cell r="F3070">
            <v>23.17</v>
          </cell>
        </row>
        <row r="3071">
          <cell r="B3071" t="str">
            <v>C1157</v>
          </cell>
          <cell r="C3071" t="str">
            <v>DUTO PERFURADO - ELETROCALHA CHAPA DE AÇO (25X75)mm</v>
          </cell>
          <cell r="D3071" t="str">
            <v>M</v>
          </cell>
          <cell r="E3071">
            <v>18.75</v>
          </cell>
          <cell r="F3071">
            <v>24.38</v>
          </cell>
        </row>
        <row r="3072">
          <cell r="B3072" t="str">
            <v>C1158</v>
          </cell>
          <cell r="C3072" t="str">
            <v>DUTO PERFURADO - ELETROCALHA CHAPA DE AÇO (50X50)mm</v>
          </cell>
          <cell r="D3072" t="str">
            <v>M</v>
          </cell>
          <cell r="E3072">
            <v>21.94</v>
          </cell>
          <cell r="F3072">
            <v>28.52</v>
          </cell>
        </row>
        <row r="3073">
          <cell r="B3073" t="str">
            <v>C1161</v>
          </cell>
          <cell r="C3073" t="str">
            <v>DUTO PERFURADO - ELETROCALHA DE CHAPA DE AÇO (50X75)mm</v>
          </cell>
          <cell r="D3073" t="str">
            <v>M</v>
          </cell>
          <cell r="E3073">
            <v>23.43</v>
          </cell>
          <cell r="F3073">
            <v>30.46</v>
          </cell>
        </row>
        <row r="3074">
          <cell r="B3074" t="str">
            <v>C1160</v>
          </cell>
          <cell r="C3074" t="str">
            <v>DUTO PERFURADO - ELETROCALHA DE CHAPA DE AÇO (50X100)mm</v>
          </cell>
          <cell r="D3074" t="str">
            <v>M</v>
          </cell>
          <cell r="E3074">
            <v>29.25</v>
          </cell>
          <cell r="F3074">
            <v>38.03</v>
          </cell>
        </row>
        <row r="3075">
          <cell r="B3075" t="str">
            <v>C1159</v>
          </cell>
          <cell r="C3075" t="str">
            <v>DUTO PERFURADO - ELETROCALHA CHAPA DE AÇO (75X75)mm</v>
          </cell>
          <cell r="D3075" t="str">
            <v>M</v>
          </cell>
          <cell r="E3075">
            <v>26.94</v>
          </cell>
          <cell r="F3075">
            <v>35.02</v>
          </cell>
        </row>
        <row r="3076">
          <cell r="B3076" t="str">
            <v>C1155</v>
          </cell>
          <cell r="C3076" t="str">
            <v>DUTO PERFURADO - ELETROCALHA CHAPA DE AÇO (100X100)mm</v>
          </cell>
          <cell r="D3076" t="str">
            <v>M</v>
          </cell>
          <cell r="E3076">
            <v>43.03</v>
          </cell>
          <cell r="F3076">
            <v>55.94</v>
          </cell>
        </row>
        <row r="3077">
          <cell r="B3077" t="str">
            <v>C1154</v>
          </cell>
          <cell r="C3077" t="str">
            <v>DUTO PERFURADO - ELETROCALHA CHAPA DE AÇO (100 X 200)mm</v>
          </cell>
          <cell r="D3077" t="str">
            <v>M</v>
          </cell>
          <cell r="E3077">
            <v>42.53</v>
          </cell>
          <cell r="F3077">
            <v>55.29</v>
          </cell>
        </row>
        <row r="3078">
          <cell r="B3078" t="str">
            <v>C4535</v>
          </cell>
          <cell r="C3078" t="str">
            <v>DUTO PERFURADO - ELETROCALHA CHAPA DE AÇO (100X300)mm</v>
          </cell>
          <cell r="D3078" t="str">
            <v>M</v>
          </cell>
          <cell r="E3078">
            <v>115.87</v>
          </cell>
          <cell r="F3078">
            <v>150.63</v>
          </cell>
        </row>
        <row r="3079">
          <cell r="B3079" t="str">
            <v>C3617</v>
          </cell>
          <cell r="C3079" t="str">
            <v>DUTOS FLEXÍVEIS EM PEAD (POLIETILENO DE ALTA DENSIDADE) - D=1 1/4", INCLUSIVE CONEXÕES</v>
          </cell>
          <cell r="D3079" t="str">
            <v>M</v>
          </cell>
          <cell r="E3079">
            <v>9.55</v>
          </cell>
          <cell r="F3079">
            <v>12.42</v>
          </cell>
        </row>
        <row r="3080">
          <cell r="B3080" t="str">
            <v>C3618</v>
          </cell>
          <cell r="C3080" t="str">
            <v>DUTOS FLEXÍVEIS EM PEAD (POLIETILENO DE ALTA DENSIDADE) - D=1 1/2", INCLUSIVE CONEXÕES</v>
          </cell>
          <cell r="D3080" t="str">
            <v>M</v>
          </cell>
          <cell r="E3080">
            <v>13.11</v>
          </cell>
          <cell r="F3080">
            <v>17.04</v>
          </cell>
        </row>
        <row r="3081">
          <cell r="B3081" t="str">
            <v>C3619</v>
          </cell>
          <cell r="C3081" t="str">
            <v>DUTOS FLEXÍVEIS EM PEAD (POLIETILENO DE ALTA DENSIDADE) - D=2", INCLUSIVE CONEXÕES</v>
          </cell>
          <cell r="D3081" t="str">
            <v>M</v>
          </cell>
          <cell r="E3081">
            <v>14.95</v>
          </cell>
          <cell r="F3081">
            <v>19.44</v>
          </cell>
        </row>
        <row r="3082">
          <cell r="B3082" t="str">
            <v>C3620</v>
          </cell>
          <cell r="C3082" t="str">
            <v>DUTOS FLEXÍVEIS EM PEAD (POLIETILENO DE ALTA DENSIDADE) - D=3", INCLUSIVE CONEXÕES</v>
          </cell>
          <cell r="D3082" t="str">
            <v>M</v>
          </cell>
          <cell r="E3082">
            <v>20.62</v>
          </cell>
          <cell r="F3082">
            <v>26.81</v>
          </cell>
        </row>
        <row r="3083">
          <cell r="B3083" t="str">
            <v>C3621</v>
          </cell>
          <cell r="C3083" t="str">
            <v>DUTOS FLEXÍVEIS EM PEAD (POLIETILENO DE ALTA DENSIDADE) - D=4", INCLUSIVE CONEXÕES</v>
          </cell>
          <cell r="D3083" t="str">
            <v>M</v>
          </cell>
          <cell r="E3083">
            <v>25.92</v>
          </cell>
          <cell r="F3083">
            <v>33.7</v>
          </cell>
        </row>
        <row r="3084">
          <cell r="B3084" t="str">
            <v>C3623</v>
          </cell>
          <cell r="C3084" t="str">
            <v>DUTOS FLEXÍVEIS EM PEAD (POLIETILENO DE ALTA DENSIDADE) - D=5", INCLUSIVE CONEXÕES</v>
          </cell>
          <cell r="D3084" t="str">
            <v>M</v>
          </cell>
          <cell r="E3084">
            <v>39.49</v>
          </cell>
          <cell r="F3084">
            <v>51.34</v>
          </cell>
        </row>
        <row r="3085">
          <cell r="B3085" t="str">
            <v>C3624</v>
          </cell>
          <cell r="C3085" t="str">
            <v>DUTOS FLEXÍVEIS EM PEAD (POLIETILENO DE ALTA DENSIDADE) - D=6", INCLUSIVE CONEXÕES</v>
          </cell>
          <cell r="D3085" t="str">
            <v>M</v>
          </cell>
          <cell r="E3085">
            <v>46.33</v>
          </cell>
          <cell r="F3085">
            <v>60.23</v>
          </cell>
        </row>
        <row r="3086">
          <cell r="B3086" t="str">
            <v>C2301</v>
          </cell>
          <cell r="C3086" t="str">
            <v>TAMPA NORMAL P/DUTO PERFURADO, ATE (100X100)mm</v>
          </cell>
          <cell r="D3086" t="str">
            <v>M</v>
          </cell>
          <cell r="E3086">
            <v>21.56</v>
          </cell>
          <cell r="F3086">
            <v>28.03</v>
          </cell>
        </row>
        <row r="3087">
          <cell r="B3087" t="str">
            <v>C2300</v>
          </cell>
          <cell r="C3087" t="str">
            <v>TAMPA NORMAL P/ DUTO PERFURADO, ATE (100 X200)mm</v>
          </cell>
          <cell r="D3087" t="str">
            <v>M</v>
          </cell>
          <cell r="E3087">
            <v>34.71</v>
          </cell>
          <cell r="F3087">
            <v>45.12</v>
          </cell>
        </row>
        <row r="3088">
          <cell r="B3088" t="str">
            <v>C4537</v>
          </cell>
          <cell r="C3088" t="str">
            <v>TAMPA NORMAL P/ DUTO PERFURADO, ATÉ (100 x 300) mm</v>
          </cell>
          <cell r="D3088" t="str">
            <v>M</v>
          </cell>
          <cell r="E3088">
            <v>56.58</v>
          </cell>
          <cell r="F3088">
            <v>73.55</v>
          </cell>
        </row>
        <row r="3089">
          <cell r="C3089" t="str">
            <v>CANALETAS</v>
          </cell>
          <cell r="F3089">
            <v>0</v>
          </cell>
        </row>
        <row r="3090">
          <cell r="B3090" t="str">
            <v>C0672</v>
          </cell>
          <cell r="C3090" t="str">
            <v>CANALETA PLÁSTICA (20 X 10)MM, SISTEMA "X"</v>
          </cell>
          <cell r="D3090" t="str">
            <v>M</v>
          </cell>
          <cell r="E3090">
            <v>4.89</v>
          </cell>
          <cell r="F3090">
            <v>6.36</v>
          </cell>
        </row>
        <row r="3091">
          <cell r="B3091" t="str">
            <v>C0673</v>
          </cell>
          <cell r="C3091" t="str">
            <v>CANALETA PLÁSTICA (50 X 20)MM, SISTEMA "X"</v>
          </cell>
          <cell r="D3091" t="str">
            <v>M</v>
          </cell>
          <cell r="E3091">
            <v>22.03</v>
          </cell>
          <cell r="F3091">
            <v>28.64</v>
          </cell>
        </row>
        <row r="3092">
          <cell r="B3092" t="str">
            <v>C0671</v>
          </cell>
          <cell r="C3092" t="str">
            <v>CANALETA PLÁSTICA (110 X 20)MM, SISTEMA "X"</v>
          </cell>
          <cell r="D3092" t="str">
            <v>M</v>
          </cell>
          <cell r="E3092">
            <v>45.11</v>
          </cell>
          <cell r="F3092">
            <v>58.64</v>
          </cell>
        </row>
        <row r="3093">
          <cell r="B3093" t="str">
            <v>C3515</v>
          </cell>
          <cell r="C3093" t="str">
            <v>CANALETA EVOLUTIVA SISTEMA DLP 60MM X 50MM COM DIVISÓRIA INTERNA</v>
          </cell>
          <cell r="D3093" t="str">
            <v>M</v>
          </cell>
          <cell r="E3093">
            <v>50.61</v>
          </cell>
          <cell r="F3093">
            <v>65.79</v>
          </cell>
        </row>
        <row r="3094">
          <cell r="B3094" t="str">
            <v>C4026</v>
          </cell>
          <cell r="C3094" t="str">
            <v>CANALETA DE CONCRETO 20cm x 20cm C/ TAMPA EM CHAPA DE ALUMÍNIO CORRUGADO</v>
          </cell>
          <cell r="D3094" t="str">
            <v>M</v>
          </cell>
          <cell r="E3094">
            <v>87.26</v>
          </cell>
          <cell r="F3094">
            <v>113.44</v>
          </cell>
        </row>
        <row r="3095">
          <cell r="B3095" t="str">
            <v>C3516</v>
          </cell>
          <cell r="C3095" t="str">
            <v>COTOVELO 90 VARIAVEL SISTEMA DLP PARA CANALETA 60MM X 50MM COM DIVISÓRIA INTERNA</v>
          </cell>
          <cell r="D3095" t="str">
            <v>UN</v>
          </cell>
          <cell r="E3095">
            <v>32.57</v>
          </cell>
          <cell r="F3095">
            <v>42.34</v>
          </cell>
        </row>
        <row r="3096">
          <cell r="B3096" t="str">
            <v>C3517</v>
          </cell>
          <cell r="C3096" t="str">
            <v>COTOVELO INTERNO SISTEMA DLP PARA CANALETA 60MM X 50MM COM DIVISÓRIA INTERNA</v>
          </cell>
          <cell r="D3096" t="str">
            <v>UN</v>
          </cell>
          <cell r="E3096">
            <v>32.57</v>
          </cell>
          <cell r="F3096">
            <v>42.34</v>
          </cell>
        </row>
        <row r="3097">
          <cell r="B3097" t="str">
            <v>C3518</v>
          </cell>
          <cell r="C3097" t="str">
            <v>DERIVAÇÃO EM PVC SISTEMA DLP 60MM X 50MM</v>
          </cell>
          <cell r="D3097" t="str">
            <v>UN</v>
          </cell>
          <cell r="E3097">
            <v>36.23</v>
          </cell>
          <cell r="F3097">
            <v>47.1</v>
          </cell>
        </row>
        <row r="3098">
          <cell r="B3098" t="str">
            <v>C3520</v>
          </cell>
          <cell r="C3098" t="str">
            <v>GRAMPO DE SUSTENTAÇÃO DOS CABOS PARA CANALETA EM PVC SISTEMA DLP 60MM X 50MM</v>
          </cell>
          <cell r="D3098" t="str">
            <v>UN</v>
          </cell>
          <cell r="E3098">
            <v>3.73</v>
          </cell>
          <cell r="F3098">
            <v>4.85</v>
          </cell>
        </row>
        <row r="3099">
          <cell r="B3099" t="str">
            <v>C1478</v>
          </cell>
          <cell r="C3099" t="str">
            <v>INSTALAÇÃO INTEGRADA DE CANALETA NO PISO (25X30)MM</v>
          </cell>
          <cell r="D3099" t="str">
            <v>M</v>
          </cell>
          <cell r="E3099">
            <v>12.93</v>
          </cell>
          <cell r="F3099">
            <v>16.81</v>
          </cell>
        </row>
        <row r="3100">
          <cell r="B3100" t="str">
            <v>C3519</v>
          </cell>
          <cell r="C3100" t="str">
            <v>LUVA PARA CANALETA SISTEMA DLP 60MM X 50MM</v>
          </cell>
          <cell r="D3100" t="str">
            <v>UN</v>
          </cell>
          <cell r="E3100">
            <v>11.6</v>
          </cell>
          <cell r="F3100">
            <v>15.08</v>
          </cell>
        </row>
        <row r="3101">
          <cell r="C3101" t="str">
            <v>CONEXÕES METÁLICAS</v>
          </cell>
          <cell r="F3101">
            <v>0</v>
          </cell>
        </row>
        <row r="3102">
          <cell r="B3102" t="str">
            <v>C0478</v>
          </cell>
          <cell r="C3102" t="str">
            <v>BUCHA E ARRUELA DE AÇO GALV. D= 15mm (1/2")</v>
          </cell>
          <cell r="D3102" t="str">
            <v>PAR</v>
          </cell>
          <cell r="E3102">
            <v>0.49</v>
          </cell>
          <cell r="F3102">
            <v>0.64</v>
          </cell>
        </row>
        <row r="3103">
          <cell r="B3103" t="str">
            <v>C0479</v>
          </cell>
          <cell r="C3103" t="str">
            <v>BUCHA E ARRUELA DE AÇO GALV. D= 20mm (3/4")</v>
          </cell>
          <cell r="D3103" t="str">
            <v>PAR</v>
          </cell>
          <cell r="E3103">
            <v>0.77</v>
          </cell>
          <cell r="F3103">
            <v>1</v>
          </cell>
        </row>
        <row r="3104">
          <cell r="B3104" t="str">
            <v>C0480</v>
          </cell>
          <cell r="C3104" t="str">
            <v>BUCHA E ARRUELA DE AÇO GALV. D= 25mm (1")</v>
          </cell>
          <cell r="D3104" t="str">
            <v>PAR</v>
          </cell>
          <cell r="E3104">
            <v>0.85</v>
          </cell>
          <cell r="F3104">
            <v>1.11</v>
          </cell>
        </row>
        <row r="3105">
          <cell r="B3105" t="str">
            <v>C0481</v>
          </cell>
          <cell r="C3105" t="str">
            <v>BUCHA E ARRUELA DE AÇO GALV. D= 32mm (1 1/4")</v>
          </cell>
          <cell r="D3105" t="str">
            <v>PAR</v>
          </cell>
          <cell r="E3105">
            <v>1.46</v>
          </cell>
          <cell r="F3105">
            <v>1.9</v>
          </cell>
        </row>
        <row r="3106">
          <cell r="B3106" t="str">
            <v>C0482</v>
          </cell>
          <cell r="C3106" t="str">
            <v>BUCHA E ARRUELA DE AÇO GALV. D= 40mm (1 1/2")</v>
          </cell>
          <cell r="D3106" t="str">
            <v>PAR</v>
          </cell>
          <cell r="E3106">
            <v>1.77</v>
          </cell>
          <cell r="F3106">
            <v>2.3</v>
          </cell>
        </row>
        <row r="3107">
          <cell r="B3107" t="str">
            <v>C0483</v>
          </cell>
          <cell r="C3107" t="str">
            <v>BUCHA E ARRUELA DE AÇO GALV. D= 50mm (2")</v>
          </cell>
          <cell r="D3107" t="str">
            <v>PAR</v>
          </cell>
          <cell r="E3107">
            <v>3.03</v>
          </cell>
          <cell r="F3107">
            <v>3.94</v>
          </cell>
        </row>
        <row r="3108">
          <cell r="B3108" t="str">
            <v>C0484</v>
          </cell>
          <cell r="C3108" t="str">
            <v>BUCHA E ARRUELA DE AÇO GALV. D= 65mm (2 1/2")</v>
          </cell>
          <cell r="D3108" t="str">
            <v>PAR</v>
          </cell>
          <cell r="E3108">
            <v>5.35</v>
          </cell>
          <cell r="F3108">
            <v>6.96</v>
          </cell>
        </row>
        <row r="3109">
          <cell r="B3109" t="str">
            <v>C0485</v>
          </cell>
          <cell r="C3109" t="str">
            <v>BUCHA E ARRUELA DE AÇO GALV. D= 80mm (3")</v>
          </cell>
          <cell r="D3109" t="str">
            <v>PAR</v>
          </cell>
          <cell r="E3109">
            <v>7.79</v>
          </cell>
          <cell r="F3109">
            <v>10.13</v>
          </cell>
        </row>
        <row r="3110">
          <cell r="B3110" t="str">
            <v>C0486</v>
          </cell>
          <cell r="C3110" t="str">
            <v>BUCHA E ARRUELA DE AÇO GALV. D= 90mm (3 1/2")</v>
          </cell>
          <cell r="D3110" t="str">
            <v>PAR</v>
          </cell>
          <cell r="E3110">
            <v>10.9</v>
          </cell>
          <cell r="F3110">
            <v>14.17</v>
          </cell>
        </row>
        <row r="3111">
          <cell r="B3111" t="str">
            <v>C0487</v>
          </cell>
          <cell r="C3111" t="str">
            <v>BUCHA E ARRUELA DE AÇO GALV. D=100mm (4")</v>
          </cell>
          <cell r="D3111" t="str">
            <v>PAR</v>
          </cell>
          <cell r="E3111">
            <v>9.56</v>
          </cell>
          <cell r="F3111">
            <v>12.43</v>
          </cell>
        </row>
        <row r="3112">
          <cell r="B3112" t="str">
            <v>C0466</v>
          </cell>
          <cell r="C3112" t="str">
            <v>BRAÇADEIRA TIPO "D", METÁLICA ATE 1"</v>
          </cell>
          <cell r="D3112" t="str">
            <v>UN</v>
          </cell>
          <cell r="E3112">
            <v>2.22</v>
          </cell>
          <cell r="F3112">
            <v>2.89</v>
          </cell>
        </row>
        <row r="3113">
          <cell r="B3113" t="str">
            <v>C0467</v>
          </cell>
          <cell r="C3113" t="str">
            <v>BRAÇADEIRA TIPO "D", METÁLICA ATE 2"</v>
          </cell>
          <cell r="D3113" t="str">
            <v>UN</v>
          </cell>
          <cell r="E3113">
            <v>2.62</v>
          </cell>
          <cell r="F3113">
            <v>3.41</v>
          </cell>
        </row>
        <row r="3114">
          <cell r="B3114" t="str">
            <v>C0468</v>
          </cell>
          <cell r="C3114" t="str">
            <v>BRAÇADEIRA TIPO "D", METÁLICA ATE 3"</v>
          </cell>
          <cell r="D3114" t="str">
            <v>UN</v>
          </cell>
          <cell r="E3114">
            <v>3.02</v>
          </cell>
          <cell r="F3114">
            <v>3.93</v>
          </cell>
        </row>
        <row r="3115">
          <cell r="B3115" t="str">
            <v>C0469</v>
          </cell>
          <cell r="C3115" t="str">
            <v>BRAÇADEIRA TIPO "D", METÁLICA ATE 4"</v>
          </cell>
          <cell r="D3115" t="str">
            <v>UN</v>
          </cell>
          <cell r="E3115">
            <v>3.42</v>
          </cell>
          <cell r="F3115">
            <v>4.45</v>
          </cell>
        </row>
        <row r="3116">
          <cell r="B3116" t="str">
            <v>C3481</v>
          </cell>
          <cell r="C3116" t="str">
            <v>CONECTOR DE CAIXA TIPO RETO (BOX RETO) EM AÇO DIAM.=1"</v>
          </cell>
          <cell r="D3116" t="str">
            <v>UN</v>
          </cell>
          <cell r="E3116">
            <v>3</v>
          </cell>
          <cell r="F3116">
            <v>3.9</v>
          </cell>
        </row>
        <row r="3117">
          <cell r="B3117" t="str">
            <v>C3480</v>
          </cell>
          <cell r="C3117" t="str">
            <v>CONECTOR DE CAIXA TIPO RETO (BOX RETO) EM AÇO DIAM.=1 1/4"</v>
          </cell>
          <cell r="D3117" t="str">
            <v>UN</v>
          </cell>
          <cell r="E3117">
            <v>5.02</v>
          </cell>
          <cell r="F3117">
            <v>6.53</v>
          </cell>
        </row>
        <row r="3118">
          <cell r="B3118" t="str">
            <v>C3479</v>
          </cell>
          <cell r="C3118" t="str">
            <v>CONECTOR DE CAIXA TIPO RETO (BOX RETO) EM AÇO DIAM.=2"</v>
          </cell>
          <cell r="D3118" t="str">
            <v>UN</v>
          </cell>
          <cell r="E3118">
            <v>6.76</v>
          </cell>
          <cell r="F3118">
            <v>8.79</v>
          </cell>
        </row>
        <row r="3119">
          <cell r="B3119" t="str">
            <v>C3484</v>
          </cell>
          <cell r="C3119" t="str">
            <v>SUPORTE DE EQUIPAMENTOS P/INSTALAÇÃO DE TOMADAS E INTERRUPTORES EM DUTOS DE ALUMÍNIO C/DIM. 73MM X 25MM</v>
          </cell>
          <cell r="D3119" t="str">
            <v>UN</v>
          </cell>
          <cell r="E3119">
            <v>12.46</v>
          </cell>
          <cell r="F3119">
            <v>16.2</v>
          </cell>
        </row>
        <row r="3120">
          <cell r="C3120" t="str">
            <v>QUADROS / CAIXAS</v>
          </cell>
          <cell r="F3120">
            <v>0</v>
          </cell>
        </row>
        <row r="3121">
          <cell r="B3121" t="str">
            <v>C0593</v>
          </cell>
          <cell r="C3121" t="str">
            <v>CAIXA AQUATIC PVC RÍGIDO REF. 921.07, C/ ENCAIXE</v>
          </cell>
          <cell r="D3121" t="str">
            <v>UN</v>
          </cell>
          <cell r="E3121">
            <v>69.37</v>
          </cell>
          <cell r="F3121">
            <v>90.18</v>
          </cell>
        </row>
        <row r="3122">
          <cell r="B3122" t="str">
            <v>C0594</v>
          </cell>
          <cell r="C3122" t="str">
            <v>CAIXA AQUATIC PVC RÍGIDO REF. 921.06 , S/ ENCAIXE</v>
          </cell>
          <cell r="D3122" t="str">
            <v>UN</v>
          </cell>
          <cell r="E3122">
            <v>60.83</v>
          </cell>
          <cell r="F3122">
            <v>79.08</v>
          </cell>
        </row>
        <row r="3123">
          <cell r="B3123" t="str">
            <v>C3504</v>
          </cell>
          <cell r="C3123" t="str">
            <v>CAIXA ALVENARIA / REBOCO / C/ TAMPA CONCRETO S/ FUNDO DI=30x30x50 cm</v>
          </cell>
          <cell r="D3123" t="str">
            <v>UN</v>
          </cell>
          <cell r="E3123">
            <v>51.67</v>
          </cell>
          <cell r="F3123">
            <v>67.17</v>
          </cell>
        </row>
        <row r="3124">
          <cell r="B3124" t="str">
            <v>C0591</v>
          </cell>
          <cell r="C3124" t="str">
            <v>CAIXA ALVENARIA/REBOCO C/TAMPA CONCRETO FUNDO BRITA 60x60x60cm</v>
          </cell>
          <cell r="D3124" t="str">
            <v>UN</v>
          </cell>
          <cell r="E3124">
            <v>92.75</v>
          </cell>
          <cell r="F3124">
            <v>120.58</v>
          </cell>
        </row>
        <row r="3125">
          <cell r="B3125" t="str">
            <v>C0592</v>
          </cell>
          <cell r="C3125" t="str">
            <v>CAIXA ALVENARIA/REBOCO C/TAMPA CONCRETO FUNDO BRITA 80x80x80cm</v>
          </cell>
          <cell r="D3125" t="str">
            <v>UN</v>
          </cell>
          <cell r="E3125">
            <v>141.94</v>
          </cell>
          <cell r="F3125">
            <v>184.52</v>
          </cell>
        </row>
        <row r="3126">
          <cell r="B3126" t="str">
            <v>C0596</v>
          </cell>
          <cell r="C3126" t="str">
            <v>CAIXA DE ALVENARIA C/ TAMPA SELADA PELA COELCE</v>
          </cell>
          <cell r="D3126" t="str">
            <v>UN</v>
          </cell>
          <cell r="E3126">
            <v>250.57</v>
          </cell>
          <cell r="F3126">
            <v>325.74</v>
          </cell>
        </row>
        <row r="3127">
          <cell r="B3127" t="str">
            <v>C0595</v>
          </cell>
          <cell r="C3127" t="str">
            <v>CAIXA DE ALUMINIO FUNDIDO (40X40X15)cm, C/TAMPA CEGA</v>
          </cell>
          <cell r="D3127" t="str">
            <v>UN</v>
          </cell>
          <cell r="E3127">
            <v>183.52</v>
          </cell>
          <cell r="F3127">
            <v>238.58</v>
          </cell>
        </row>
        <row r="3128">
          <cell r="B3128" t="str">
            <v>C3926</v>
          </cell>
          <cell r="C3128" t="str">
            <v>CAIXA DE CONCRETO P/ BASE METÁLICA</v>
          </cell>
          <cell r="D3128" t="str">
            <v>UN</v>
          </cell>
          <cell r="E3128">
            <v>228.16</v>
          </cell>
          <cell r="F3128">
            <v>296.61</v>
          </cell>
        </row>
        <row r="3129">
          <cell r="B3129" t="str">
            <v>C0598</v>
          </cell>
          <cell r="C3129" t="str">
            <v>CAIXA DE DERIVAÇÃO NO PISO 300X300MM OU 420X420MM</v>
          </cell>
          <cell r="D3129" t="str">
            <v>UN</v>
          </cell>
          <cell r="E3129">
            <v>32.34</v>
          </cell>
          <cell r="F3129">
            <v>42.04</v>
          </cell>
        </row>
        <row r="3130">
          <cell r="B3130" t="str">
            <v>C0620</v>
          </cell>
          <cell r="C3130" t="str">
            <v>CAIXA DE LIGAÇÃO C/TOMADA UNIVERSAL E TOMADA TEL.240X180MM</v>
          </cell>
          <cell r="D3130" t="str">
            <v>UN</v>
          </cell>
          <cell r="E3130">
            <v>53.67</v>
          </cell>
          <cell r="F3130">
            <v>69.77</v>
          </cell>
        </row>
        <row r="3131">
          <cell r="B3131" t="str">
            <v>C0617</v>
          </cell>
          <cell r="C3131" t="str">
            <v>CAIXA DE LIGAÇÃO C/2 TOMADAS UNIVERSAL E 2 P/TEL.250X250MM</v>
          </cell>
          <cell r="D3131" t="str">
            <v>UN</v>
          </cell>
          <cell r="E3131">
            <v>53.67</v>
          </cell>
          <cell r="F3131">
            <v>69.77</v>
          </cell>
        </row>
        <row r="3132">
          <cell r="B3132" t="str">
            <v>C0619</v>
          </cell>
          <cell r="C3132" t="str">
            <v>CAIXA DE LIGAÇÃO C/TOMADA P/TELEFONE D=9CM C/MOLDURA 11X11CM</v>
          </cell>
          <cell r="D3132" t="str">
            <v>UN</v>
          </cell>
          <cell r="E3132">
            <v>73.55</v>
          </cell>
          <cell r="F3132">
            <v>95.62</v>
          </cell>
        </row>
        <row r="3133">
          <cell r="B3133" t="str">
            <v>C0618</v>
          </cell>
          <cell r="C3133" t="str">
            <v>CAIXA DE LIGAÇÃO C/TOMADA DE 3P. D=9CM C/MOLDURA 11X11CM</v>
          </cell>
          <cell r="D3133" t="str">
            <v>UN</v>
          </cell>
          <cell r="E3133">
            <v>76.79</v>
          </cell>
          <cell r="F3133">
            <v>99.83</v>
          </cell>
        </row>
        <row r="3134">
          <cell r="B3134" t="str">
            <v>C0621</v>
          </cell>
          <cell r="C3134" t="str">
            <v>CAIXA DE LIGAÇÃO EM CHAPA AÇO ESTAMPADA, 3"X3", 4"X2",4"X4"</v>
          </cell>
          <cell r="D3134" t="str">
            <v>UN</v>
          </cell>
          <cell r="E3134">
            <v>3.69</v>
          </cell>
          <cell r="F3134">
            <v>4.8</v>
          </cell>
        </row>
        <row r="3135">
          <cell r="B3135" t="str">
            <v>C0616</v>
          </cell>
          <cell r="C3135" t="str">
            <v>CAIXA DE LIGAÇÃO EM CHAPA AÇO ESTAMPADA 4"X6", 5"X5"</v>
          </cell>
          <cell r="D3135" t="str">
            <v>UN</v>
          </cell>
          <cell r="E3135">
            <v>5.27</v>
          </cell>
          <cell r="F3135">
            <v>6.85</v>
          </cell>
        </row>
        <row r="3136">
          <cell r="B3136" t="str">
            <v>C0622</v>
          </cell>
          <cell r="C3136" t="str">
            <v>CAIXA DE LIGAÇÃO PLÁSTICA DE SOBREPOR, SISTEMA "X"</v>
          </cell>
          <cell r="D3136" t="str">
            <v>UN</v>
          </cell>
          <cell r="E3136">
            <v>5.92</v>
          </cell>
          <cell r="F3136">
            <v>7.7</v>
          </cell>
        </row>
        <row r="3137">
          <cell r="B3137" t="str">
            <v>C0626</v>
          </cell>
          <cell r="C3137" t="str">
            <v>CAIXA DE PASSAGEM COM TAMPA PARAFUSADA 100X100X80mm</v>
          </cell>
          <cell r="D3137" t="str">
            <v>UN</v>
          </cell>
          <cell r="E3137">
            <v>11.01</v>
          </cell>
          <cell r="F3137">
            <v>14.31</v>
          </cell>
        </row>
        <row r="3138">
          <cell r="B3138" t="str">
            <v>C0627</v>
          </cell>
          <cell r="C3138" t="str">
            <v>CAIXA DE PASSAGEM COM TAMPA PARAFUSADA 150X150X80mm</v>
          </cell>
          <cell r="D3138" t="str">
            <v>UN</v>
          </cell>
          <cell r="E3138">
            <v>17.29</v>
          </cell>
          <cell r="F3138">
            <v>22.48</v>
          </cell>
        </row>
        <row r="3139">
          <cell r="B3139" t="str">
            <v>C0628</v>
          </cell>
          <cell r="C3139" t="str">
            <v>CAIXA DE PASSAGEM COM TAMPA PARAFUSADA 200X200X100mm</v>
          </cell>
          <cell r="D3139" t="str">
            <v>UN</v>
          </cell>
          <cell r="E3139">
            <v>29.11</v>
          </cell>
          <cell r="F3139">
            <v>37.84</v>
          </cell>
        </row>
        <row r="3140">
          <cell r="B3140" t="str">
            <v>C0629</v>
          </cell>
          <cell r="C3140" t="str">
            <v>CAIXA DE PASSAGEM COM TAMPA PARAFUSADA 400X400X150mm</v>
          </cell>
          <cell r="D3140" t="str">
            <v>UN</v>
          </cell>
          <cell r="E3140">
            <v>70.86</v>
          </cell>
          <cell r="F3140">
            <v>92.12</v>
          </cell>
        </row>
        <row r="3141">
          <cell r="B3141" t="str">
            <v>C0630</v>
          </cell>
          <cell r="C3141" t="str">
            <v>CAIXA DE PASSAGEM COM TAMPA PARAFUSADA 500X500X150mm</v>
          </cell>
          <cell r="D3141" t="str">
            <v>UN</v>
          </cell>
          <cell r="E3141">
            <v>89.37</v>
          </cell>
          <cell r="F3141">
            <v>116.18</v>
          </cell>
        </row>
        <row r="3142">
          <cell r="B3142" t="str">
            <v>C0636</v>
          </cell>
          <cell r="C3142" t="str">
            <v>CAIXA DE PASSAGEM EM ALVENARIA - 1/2 TIJOLO COMUM</v>
          </cell>
          <cell r="D3142" t="str">
            <v>M2</v>
          </cell>
          <cell r="E3142">
            <v>46.15</v>
          </cell>
          <cell r="F3142">
            <v>60</v>
          </cell>
        </row>
        <row r="3143">
          <cell r="B3143" t="str">
            <v>C0635</v>
          </cell>
          <cell r="C3143" t="str">
            <v>CAIXA DE PASSAGEM EM ALVENARIA - 1 TIJOLO COMUM</v>
          </cell>
          <cell r="D3143" t="str">
            <v>M2</v>
          </cell>
          <cell r="E3143">
            <v>70.82</v>
          </cell>
          <cell r="F3143">
            <v>92.07</v>
          </cell>
        </row>
        <row r="3144">
          <cell r="B3144" t="str">
            <v>C0631</v>
          </cell>
          <cell r="C3144" t="str">
            <v>CAIXA EM ALVENARIA (40X40X60cm) DE 1/2 TIJOLO COMUM, LASTRO DE BRITA E TAMPA DE CONCRETO</v>
          </cell>
          <cell r="D3144" t="str">
            <v>UN</v>
          </cell>
          <cell r="E3144">
            <v>83.4</v>
          </cell>
          <cell r="F3144">
            <v>108.42</v>
          </cell>
        </row>
        <row r="3145">
          <cell r="B3145" t="str">
            <v>C0624</v>
          </cell>
          <cell r="C3145" t="str">
            <v>CAIXA EM ALVENARIA (40X40X60cm) DE 1 TIJOLO COMUM, LASTRO DE BRITA E TAMPA DE CONCRETO</v>
          </cell>
          <cell r="D3145" t="str">
            <v>UN</v>
          </cell>
          <cell r="E3145">
            <v>136.27</v>
          </cell>
          <cell r="F3145">
            <v>177.15</v>
          </cell>
        </row>
        <row r="3146">
          <cell r="B3146" t="str">
            <v>C0632</v>
          </cell>
          <cell r="C3146" t="str">
            <v>CAIXA EM ALVENARIA (60X60X60cm) DE 1/2 TIJOLO COMUM, LASTRO DE BRITA E TAMPA DE CONCRETO</v>
          </cell>
          <cell r="D3146" t="str">
            <v>UN</v>
          </cell>
          <cell r="E3146">
            <v>131.84</v>
          </cell>
          <cell r="F3146">
            <v>171.39</v>
          </cell>
        </row>
        <row r="3147">
          <cell r="B3147" t="str">
            <v>C0625</v>
          </cell>
          <cell r="C3147" t="str">
            <v>CAIXA EM ALVENARIA (60X60X60cm) DE 1 TIJOLO COMUM, LASTRO DE BRITA E TAMPA DE CONCRETO</v>
          </cell>
          <cell r="D3147" t="str">
            <v>UN</v>
          </cell>
          <cell r="E3147">
            <v>197.42</v>
          </cell>
          <cell r="F3147">
            <v>256.65</v>
          </cell>
        </row>
        <row r="3148">
          <cell r="B3148" t="str">
            <v>C0634</v>
          </cell>
          <cell r="C3148" t="str">
            <v>CAIXA EM ALVENARIA (80X80X60cm) DE 1/2 TIJOLO COMUM, LASTRO DE BRITA E TAMPA DE CONCRETO</v>
          </cell>
          <cell r="D3148" t="str">
            <v>UN</v>
          </cell>
          <cell r="E3148">
            <v>184.86</v>
          </cell>
          <cell r="F3148">
            <v>240.32</v>
          </cell>
        </row>
        <row r="3149">
          <cell r="B3149" t="str">
            <v>C0633</v>
          </cell>
          <cell r="C3149" t="str">
            <v>CAIXA EM ALVENARIA (80X80X60cm) DE 1 TIJOLO COMUM, LASTRO DE BRITA E TAMPA DE CONCRETO</v>
          </cell>
          <cell r="D3149" t="str">
            <v>UN</v>
          </cell>
          <cell r="E3149">
            <v>262.3</v>
          </cell>
          <cell r="F3149">
            <v>340.99</v>
          </cell>
        </row>
        <row r="3150">
          <cell r="B3150" t="str">
            <v>C3927</v>
          </cell>
          <cell r="C3150" t="str">
            <v>CAIXA DE PASSAGEM TIPO A P/ BALIZAMENTO NOTURNO (80x80x80cm)</v>
          </cell>
          <cell r="D3150" t="str">
            <v>UN</v>
          </cell>
          <cell r="E3150">
            <v>410.23</v>
          </cell>
          <cell r="F3150">
            <v>533.3</v>
          </cell>
        </row>
        <row r="3151">
          <cell r="B3151" t="str">
            <v>C3928</v>
          </cell>
          <cell r="C3151" t="str">
            <v>CAIXA DE PASSAGEM TIPO B P/ BALIZAMENTO NOTURNO (150x150x80cm)</v>
          </cell>
          <cell r="D3151" t="str">
            <v>UN</v>
          </cell>
          <cell r="E3151">
            <v>633.34</v>
          </cell>
          <cell r="F3151">
            <v>823.34</v>
          </cell>
        </row>
        <row r="3152">
          <cell r="B3152" t="str">
            <v>C0654</v>
          </cell>
          <cell r="C3152" t="str">
            <v>CAIXA PRÉ MOLDADA CONC.P/ AR CONDICIONADO</v>
          </cell>
          <cell r="D3152" t="str">
            <v>UN</v>
          </cell>
          <cell r="E3152">
            <v>68.28</v>
          </cell>
          <cell r="F3152">
            <v>88.76</v>
          </cell>
        </row>
        <row r="3153">
          <cell r="B3153" t="str">
            <v>C0856</v>
          </cell>
          <cell r="C3153" t="str">
            <v>CONDULETE DE PVC DE 1/2", TIPO C - E - LL - LR</v>
          </cell>
          <cell r="D3153" t="str">
            <v>UN</v>
          </cell>
          <cell r="E3153">
            <v>8.01</v>
          </cell>
          <cell r="F3153">
            <v>10.41</v>
          </cell>
        </row>
        <row r="3154">
          <cell r="B3154" t="str">
            <v>C0857</v>
          </cell>
          <cell r="C3154" t="str">
            <v>CONDULETE DE PVC DE 3/4" TIPO C - E - LL - LR</v>
          </cell>
          <cell r="D3154" t="str">
            <v>UN</v>
          </cell>
          <cell r="E3154">
            <v>9.13</v>
          </cell>
          <cell r="F3154">
            <v>11.87</v>
          </cell>
        </row>
        <row r="3155">
          <cell r="B3155" t="str">
            <v>C0855</v>
          </cell>
          <cell r="C3155" t="str">
            <v>CONDULETE DE PVC DE 1" TIPO C - E - LL - LR</v>
          </cell>
          <cell r="D3155" t="str">
            <v>UN</v>
          </cell>
          <cell r="E3155">
            <v>12.76</v>
          </cell>
          <cell r="F3155">
            <v>16.59</v>
          </cell>
        </row>
        <row r="3156">
          <cell r="B3156" t="str">
            <v>C1406</v>
          </cell>
          <cell r="C3156" t="str">
            <v>FORNECIMENTO E INSTALAÇÃO DE BARRAMENTO DE COBRE P/QUADROS</v>
          </cell>
          <cell r="D3156" t="str">
            <v>KG</v>
          </cell>
          <cell r="E3156">
            <v>79.34</v>
          </cell>
          <cell r="F3156">
            <v>103.14</v>
          </cell>
        </row>
        <row r="3157">
          <cell r="B3157" t="str">
            <v>C3781</v>
          </cell>
          <cell r="C3157" t="str">
            <v>MEDIÇÃO TRIFÁSICA INSTALADA EM MURO - SAÍDA SUBTRRÂNEA</v>
          </cell>
          <cell r="D3157" t="str">
            <v>UN</v>
          </cell>
          <cell r="E3157">
            <v>1381.79</v>
          </cell>
          <cell r="F3157">
            <v>1796.33</v>
          </cell>
        </row>
        <row r="3158">
          <cell r="B3158" t="str">
            <v>C3564</v>
          </cell>
          <cell r="C3158" t="str">
            <v>MUTIRÃO MISTO - CAIXA DE LIGAÇÃO EM CHAPA AÇO ESTAMPADA, 3"X3", 4"X2", 4"X4"</v>
          </cell>
          <cell r="D3158" t="str">
            <v>UN</v>
          </cell>
          <cell r="E3158">
            <v>2.87</v>
          </cell>
          <cell r="F3158">
            <v>3.73</v>
          </cell>
        </row>
        <row r="3159">
          <cell r="B3159" t="str">
            <v>C3578</v>
          </cell>
          <cell r="C3159" t="str">
            <v>MUTIRÃO MISTO - QUADRO DE MEDIÇÃO PADRÃO COELCE</v>
          </cell>
          <cell r="D3159" t="str">
            <v>UN</v>
          </cell>
          <cell r="E3159">
            <v>30.07</v>
          </cell>
          <cell r="F3159">
            <v>39.09</v>
          </cell>
        </row>
        <row r="3160">
          <cell r="B3160" t="str">
            <v>C1895</v>
          </cell>
          <cell r="C3160" t="str">
            <v>PETROLET ALUMÍNIO DE 1/2", TIPO T - X - L</v>
          </cell>
          <cell r="D3160" t="str">
            <v>UN</v>
          </cell>
          <cell r="E3160">
            <v>8.7</v>
          </cell>
          <cell r="F3160">
            <v>11.31</v>
          </cell>
        </row>
        <row r="3161">
          <cell r="B3161" t="str">
            <v>C1890</v>
          </cell>
          <cell r="C3161" t="str">
            <v>PETROLET ALUMÍNIO DE 3/4", TIPO T - X - L</v>
          </cell>
          <cell r="D3161" t="str">
            <v>UN</v>
          </cell>
          <cell r="E3161">
            <v>10.58</v>
          </cell>
          <cell r="F3161">
            <v>13.75</v>
          </cell>
        </row>
        <row r="3162">
          <cell r="B3162" t="str">
            <v>C1894</v>
          </cell>
          <cell r="C3162" t="str">
            <v>PETROLET ALUMÍNIO DE 1", TIPO T - X - L</v>
          </cell>
          <cell r="D3162" t="str">
            <v>UN</v>
          </cell>
          <cell r="E3162">
            <v>14.89</v>
          </cell>
          <cell r="F3162">
            <v>19.36</v>
          </cell>
        </row>
        <row r="3163">
          <cell r="B3163" t="str">
            <v>C1893</v>
          </cell>
          <cell r="C3163" t="str">
            <v>PETROLET ALUMÍNIO DE 1 1/4", TIPO T - X - L</v>
          </cell>
          <cell r="D3163" t="str">
            <v>UN</v>
          </cell>
          <cell r="E3163">
            <v>22.66</v>
          </cell>
          <cell r="F3163">
            <v>29.46</v>
          </cell>
        </row>
        <row r="3164">
          <cell r="B3164" t="str">
            <v>C1892</v>
          </cell>
          <cell r="C3164" t="str">
            <v>PETROLET ALUMÍNIO DE 1 1/2", TIPO T - X - L</v>
          </cell>
          <cell r="D3164" t="str">
            <v>UN</v>
          </cell>
          <cell r="E3164">
            <v>25.9</v>
          </cell>
          <cell r="F3164">
            <v>33.67</v>
          </cell>
        </row>
        <row r="3165">
          <cell r="B3165" t="str">
            <v>C1896</v>
          </cell>
          <cell r="C3165" t="str">
            <v>PETROLET ALUMÍNIO DE 2", TIPO T - X - L</v>
          </cell>
          <cell r="D3165" t="str">
            <v>UN</v>
          </cell>
          <cell r="E3165">
            <v>36.71</v>
          </cell>
          <cell r="F3165">
            <v>47.72</v>
          </cell>
        </row>
        <row r="3166">
          <cell r="B3166" t="str">
            <v>C1887</v>
          </cell>
          <cell r="C3166" t="str">
            <v>PETROLET ALUMÍNIO DE 2 1/2", TIPO T - X - L</v>
          </cell>
          <cell r="D3166" t="str">
            <v>UN</v>
          </cell>
          <cell r="E3166">
            <v>72.32</v>
          </cell>
          <cell r="F3166">
            <v>94.02</v>
          </cell>
        </row>
        <row r="3167">
          <cell r="B3167" t="str">
            <v>C1889</v>
          </cell>
          <cell r="C3167" t="str">
            <v>PETROLET ALUMÍNIO DE 3", TIPO T - X - L</v>
          </cell>
          <cell r="D3167" t="str">
            <v>UN</v>
          </cell>
          <cell r="E3167">
            <v>101.47</v>
          </cell>
          <cell r="F3167">
            <v>131.91</v>
          </cell>
        </row>
        <row r="3168">
          <cell r="B3168" t="str">
            <v>C1888</v>
          </cell>
          <cell r="C3168" t="str">
            <v>PETROLET ALUMÍNIO DE 3 1/2", TIPO T - X - L</v>
          </cell>
          <cell r="D3168" t="str">
            <v>UN</v>
          </cell>
          <cell r="E3168">
            <v>113.77</v>
          </cell>
          <cell r="F3168">
            <v>147.9</v>
          </cell>
        </row>
        <row r="3169">
          <cell r="B3169" t="str">
            <v>C1891</v>
          </cell>
          <cell r="C3169" t="str">
            <v>PETROLET ALUMÍNIO DE 4", TIPO T - X - L</v>
          </cell>
          <cell r="D3169" t="str">
            <v>UN</v>
          </cell>
          <cell r="E3169">
            <v>174.48</v>
          </cell>
          <cell r="F3169">
            <v>226.82</v>
          </cell>
        </row>
        <row r="3170">
          <cell r="B3170" t="str">
            <v>C1946</v>
          </cell>
          <cell r="C3170" t="str">
            <v>PONTE DE CRUZAMENTO EM CAIXA DE DERIVAÇÃO</v>
          </cell>
          <cell r="D3170" t="str">
            <v>UN</v>
          </cell>
          <cell r="E3170">
            <v>10.44</v>
          </cell>
          <cell r="F3170">
            <v>13.57</v>
          </cell>
        </row>
        <row r="3171">
          <cell r="B3171" t="str">
            <v>C2064</v>
          </cell>
          <cell r="C3171" t="str">
            <v>QUADRO ANUNCIADOR DE ENFERMARIA</v>
          </cell>
          <cell r="D3171" t="str">
            <v>UN</v>
          </cell>
          <cell r="E3171">
            <v>65.6</v>
          </cell>
          <cell r="F3171">
            <v>85.28</v>
          </cell>
        </row>
        <row r="3172">
          <cell r="B3172" t="str">
            <v>C2090</v>
          </cell>
          <cell r="C3172" t="str">
            <v>QUADRO P/ MEDIÇÃO EM POSTE DE CONCRETO</v>
          </cell>
          <cell r="D3172" t="str">
            <v>UN</v>
          </cell>
          <cell r="E3172">
            <v>801.78</v>
          </cell>
          <cell r="F3172">
            <v>1042.31</v>
          </cell>
        </row>
        <row r="3173">
          <cell r="B3173" t="str">
            <v>C2092</v>
          </cell>
          <cell r="C3173" t="str">
            <v>QUADRO P/ MEDIÇÃO PRIMÁRIA 15KV</v>
          </cell>
          <cell r="D3173" t="str">
            <v>UN</v>
          </cell>
          <cell r="E3173">
            <v>877</v>
          </cell>
          <cell r="F3173">
            <v>1140.1</v>
          </cell>
        </row>
        <row r="3174">
          <cell r="B3174" t="str">
            <v>C2091</v>
          </cell>
          <cell r="C3174" t="str">
            <v>QUADRO P/ MEDIÇÃO PRIMÁRIA 15KV HORA-SAZONAL</v>
          </cell>
          <cell r="D3174" t="str">
            <v>UN</v>
          </cell>
          <cell r="E3174">
            <v>885.73</v>
          </cell>
          <cell r="F3174">
            <v>1151.45</v>
          </cell>
        </row>
        <row r="3175">
          <cell r="B3175" t="str">
            <v>C2065</v>
          </cell>
          <cell r="C3175" t="str">
            <v>QUADRO DE COMANDO DE BOMBAS - COMPLETO</v>
          </cell>
          <cell r="D3175" t="str">
            <v>UN</v>
          </cell>
          <cell r="E3175">
            <v>224.5</v>
          </cell>
          <cell r="F3175">
            <v>291.85</v>
          </cell>
        </row>
        <row r="3176">
          <cell r="B3176" t="str">
            <v>C2076</v>
          </cell>
          <cell r="C3176" t="str">
            <v>QUADRO DE DISTRIBUIÇÃO EMBUTIR ATE 3 DIVISÕES, S/BARRAMENTO</v>
          </cell>
          <cell r="D3176" t="str">
            <v>UN</v>
          </cell>
          <cell r="E3176">
            <v>24.12</v>
          </cell>
          <cell r="F3176">
            <v>31.36</v>
          </cell>
        </row>
        <row r="3177">
          <cell r="B3177" t="str">
            <v>C2078</v>
          </cell>
          <cell r="C3177" t="str">
            <v>QUADRO DE DISTRIBUIÇÃO EMBUTIR ATE 6 DIVISÕES, S/BARRAMENTO</v>
          </cell>
          <cell r="D3177" t="str">
            <v>UN</v>
          </cell>
          <cell r="E3177">
            <v>36.66</v>
          </cell>
          <cell r="F3177">
            <v>47.66</v>
          </cell>
        </row>
        <row r="3178">
          <cell r="B3178" t="str">
            <v>C2066</v>
          </cell>
          <cell r="C3178" t="str">
            <v>QUADRO DE DISTRIBUIÇÃO DE LUZ SOBREPOR ATE 6 DIVISÕES, C/BARRAMENTO</v>
          </cell>
          <cell r="D3178" t="str">
            <v>UN</v>
          </cell>
          <cell r="E3178">
            <v>119.34</v>
          </cell>
          <cell r="F3178">
            <v>155.14</v>
          </cell>
        </row>
        <row r="3179">
          <cell r="B3179" t="str">
            <v>C2077</v>
          </cell>
          <cell r="C3179" t="str">
            <v>QUADRO DE DISTRIBUIÇÃO DE LUZ EMBUTIR ATE 6 DIVISÕES, C/BARRAMENTO</v>
          </cell>
          <cell r="D3179" t="str">
            <v>UN</v>
          </cell>
          <cell r="E3179">
            <v>119.34</v>
          </cell>
          <cell r="F3179">
            <v>155.14</v>
          </cell>
        </row>
        <row r="3180">
          <cell r="B3180" t="str">
            <v>C2067</v>
          </cell>
          <cell r="C3180" t="str">
            <v>QUADRO DE DISTRIBUIÇÃO DE LUZ EMBUTIR ATÉ 12 DIVISÕES 207X332X95mm, C/BARRAMENTO</v>
          </cell>
          <cell r="D3180" t="str">
            <v>UN</v>
          </cell>
          <cell r="E3180">
            <v>224.15</v>
          </cell>
          <cell r="F3180">
            <v>291.4</v>
          </cell>
        </row>
        <row r="3181">
          <cell r="B3181" t="str">
            <v>C2068</v>
          </cell>
          <cell r="C3181" t="str">
            <v>QUADRO DE DISTRIBUIÇÃO DE LUZ EMBUTIR ATÉ 24 DIVISÕES 332X332X95mm, C/BARRAMENTO</v>
          </cell>
          <cell r="D3181" t="str">
            <v>UN</v>
          </cell>
          <cell r="E3181">
            <v>237.04</v>
          </cell>
          <cell r="F3181">
            <v>308.15</v>
          </cell>
        </row>
        <row r="3182">
          <cell r="B3182" t="str">
            <v>C2069</v>
          </cell>
          <cell r="C3182" t="str">
            <v>QUADRO DE DISTRIBUIÇÃO DE LUZ EMBUTIR ATÉ 36 DIVISÕES 457X332X95mm, C/ BARRAMENTO</v>
          </cell>
          <cell r="D3182" t="str">
            <v>UN</v>
          </cell>
          <cell r="E3182">
            <v>273.69</v>
          </cell>
          <cell r="F3182">
            <v>355.8</v>
          </cell>
        </row>
        <row r="3183">
          <cell r="B3183" t="str">
            <v>C2071</v>
          </cell>
          <cell r="C3183" t="str">
            <v>QUADRO DE DISTRIBUIÇÃO DE LUZ EMBUTIR ATÉ 72 DIVISÕES 457X646X95mm, C/BARRAMENTO</v>
          </cell>
          <cell r="D3183" t="str">
            <v>UN</v>
          </cell>
          <cell r="E3183">
            <v>489.12</v>
          </cell>
          <cell r="F3183">
            <v>635.86</v>
          </cell>
        </row>
        <row r="3184">
          <cell r="B3184" t="str">
            <v>C2070</v>
          </cell>
          <cell r="C3184" t="str">
            <v>QUADRO DE DISTRIBUIÇÃO DE LUZ EMBUTIR ATÉ 72 DIVISÕES 457X646X150mm, C/BARRAMENTO</v>
          </cell>
          <cell r="D3184" t="str">
            <v>UN</v>
          </cell>
          <cell r="E3184">
            <v>483.28</v>
          </cell>
          <cell r="F3184">
            <v>628.26</v>
          </cell>
        </row>
        <row r="3185">
          <cell r="B3185" t="str">
            <v>C2072</v>
          </cell>
          <cell r="C3185" t="str">
            <v>QUADRO DE DISTRIBUIÇÃO DE LUZ SOBREPOR ATÉ 12 DIVISÕES 255X315X135mm, C/BARRAMENTO</v>
          </cell>
          <cell r="D3185" t="str">
            <v>UN</v>
          </cell>
          <cell r="E3185">
            <v>250.5</v>
          </cell>
          <cell r="F3185">
            <v>325.65</v>
          </cell>
        </row>
        <row r="3186">
          <cell r="B3186" t="str">
            <v>C2075</v>
          </cell>
          <cell r="C3186" t="str">
            <v>QUADRO DE DISTRIBUIÇÃO DE LUZ.SOBREPOR ATÉ 24 DIVISÕES 450X315X135mm, C/BARRAMENTO</v>
          </cell>
          <cell r="D3186" t="str">
            <v>UN</v>
          </cell>
          <cell r="E3186">
            <v>317.61</v>
          </cell>
          <cell r="F3186">
            <v>412.89</v>
          </cell>
        </row>
        <row r="3187">
          <cell r="B3187" t="str">
            <v>C2074</v>
          </cell>
          <cell r="C3187" t="str">
            <v>QUADRO DE DISTRIBUIÇÃO DE LUZ.SOBREPOR ATE 64 DIVISÕES 650X440X205mm, C/BARRAMENTO</v>
          </cell>
          <cell r="D3187" t="str">
            <v>UN</v>
          </cell>
          <cell r="E3187">
            <v>457.02</v>
          </cell>
          <cell r="F3187">
            <v>594.13</v>
          </cell>
        </row>
        <row r="3188">
          <cell r="B3188" t="str">
            <v>C2073</v>
          </cell>
          <cell r="C3188" t="str">
            <v>QUADRO DE DISTRIBUIÇÃO DE LUZ SOBREPOR ATÉ 128 DIVISÕES 650X875X205mm, C/BARRAMENTO</v>
          </cell>
          <cell r="D3188" t="str">
            <v>UN</v>
          </cell>
          <cell r="E3188">
            <v>661.45</v>
          </cell>
          <cell r="F3188">
            <v>859.89</v>
          </cell>
        </row>
        <row r="3189">
          <cell r="B3189" t="str">
            <v>C2062</v>
          </cell>
          <cell r="C3189" t="str">
            <v>QUADRO DE DISTRIBUIÇÃO GERAL BAIXA TENSÃO, C/ACESSÓRIOS - 1UN DE MEDIÇÃO</v>
          </cell>
          <cell r="D3189" t="str">
            <v>UN</v>
          </cell>
          <cell r="E3189">
            <v>1576.78</v>
          </cell>
          <cell r="F3189">
            <v>2049.81</v>
          </cell>
        </row>
        <row r="3190">
          <cell r="B3190" t="str">
            <v>C2061</v>
          </cell>
          <cell r="C3190" t="str">
            <v>QUADRO DE DISTRIBUIÇÃO GERAL BAIXA TENSÃO, C/ACESSÓRIOS- 3UN DE MEDIÇÃO</v>
          </cell>
          <cell r="D3190" t="str">
            <v>UN</v>
          </cell>
          <cell r="E3190">
            <v>2145.17</v>
          </cell>
          <cell r="F3190">
            <v>2788.72</v>
          </cell>
        </row>
        <row r="3191">
          <cell r="B3191" t="str">
            <v>C2084</v>
          </cell>
          <cell r="C3191" t="str">
            <v>QUADRO DE DISTRIBUIÇÃO, PADRÃO TELEBRÁS 200X200X120mm</v>
          </cell>
          <cell r="D3191" t="str">
            <v>UN</v>
          </cell>
          <cell r="E3191">
            <v>42.02</v>
          </cell>
          <cell r="F3191">
            <v>54.63</v>
          </cell>
        </row>
        <row r="3192">
          <cell r="B3192" t="str">
            <v>C2085</v>
          </cell>
          <cell r="C3192" t="str">
            <v>QUADRO DE DISTRIBUIÇÃO, PADRÃO TELEBRÁS 400X400X120mm</v>
          </cell>
          <cell r="D3192" t="str">
            <v>UN</v>
          </cell>
          <cell r="E3192">
            <v>80.93</v>
          </cell>
          <cell r="F3192">
            <v>105.21</v>
          </cell>
        </row>
        <row r="3193">
          <cell r="B3193" t="str">
            <v>C2086</v>
          </cell>
          <cell r="C3193" t="str">
            <v>QUADRO DE DISTRIBUIÇÃO, PADRÃO TELEBRÁS 600X600X120mm</v>
          </cell>
          <cell r="D3193" t="str">
            <v>UN</v>
          </cell>
          <cell r="E3193">
            <v>132.78</v>
          </cell>
          <cell r="F3193">
            <v>172.61</v>
          </cell>
        </row>
        <row r="3194">
          <cell r="B3194" t="str">
            <v>C2087</v>
          </cell>
          <cell r="C3194" t="str">
            <v>QUADRO DE DISTRIBUIÇÃO, PADRÃO TELEBRÁS 800X800X120mm</v>
          </cell>
          <cell r="D3194" t="str">
            <v>UN</v>
          </cell>
          <cell r="E3194">
            <v>228.4</v>
          </cell>
          <cell r="F3194">
            <v>296.92</v>
          </cell>
        </row>
        <row r="3195">
          <cell r="B3195" t="str">
            <v>C2080</v>
          </cell>
          <cell r="C3195" t="str">
            <v>QUADRO DE DISTRIBUIÇÃO, PADRÃO TELEBRAS 1200X1000X150mm</v>
          </cell>
          <cell r="D3195" t="str">
            <v>UN</v>
          </cell>
          <cell r="E3195">
            <v>360.67</v>
          </cell>
          <cell r="F3195">
            <v>468.87</v>
          </cell>
        </row>
        <row r="3196">
          <cell r="B3196" t="str">
            <v>C2081</v>
          </cell>
          <cell r="C3196" t="str">
            <v>QUADRO DE DISTRIBUIÇÃO, PADRÃO TELEBRAS 1200X1200X150mm</v>
          </cell>
          <cell r="D3196" t="str">
            <v>UN</v>
          </cell>
          <cell r="E3196">
            <v>469.81</v>
          </cell>
          <cell r="F3196">
            <v>610.75</v>
          </cell>
        </row>
        <row r="3197">
          <cell r="B3197" t="str">
            <v>C2079</v>
          </cell>
          <cell r="C3197" t="str">
            <v>QUADRO DE DISTRIBUIÇÃO PADRÃO TELEBRAS-1200X1500X150mm</v>
          </cell>
          <cell r="D3197" t="str">
            <v>UN</v>
          </cell>
          <cell r="E3197">
            <v>471.97</v>
          </cell>
          <cell r="F3197">
            <v>613.56</v>
          </cell>
        </row>
        <row r="3198">
          <cell r="B3198" t="str">
            <v>C2082</v>
          </cell>
          <cell r="C3198" t="str">
            <v>QUADRO DE DISTRIBUIÇÃO, PADRÃO TELEBRAS 1200X1700X150mm</v>
          </cell>
          <cell r="D3198" t="str">
            <v>UN</v>
          </cell>
          <cell r="E3198">
            <v>712.94</v>
          </cell>
          <cell r="F3198">
            <v>926.82</v>
          </cell>
        </row>
        <row r="3199">
          <cell r="B3199" t="str">
            <v>C2088</v>
          </cell>
          <cell r="C3199" t="str">
            <v>QUADRO DE FORÇA, C/ BARRAMENTO (0.90X1.90X0.60)M</v>
          </cell>
          <cell r="D3199" t="str">
            <v>UN</v>
          </cell>
          <cell r="E3199">
            <v>2365.69</v>
          </cell>
          <cell r="F3199">
            <v>3075.4</v>
          </cell>
        </row>
        <row r="3200">
          <cell r="B3200" t="str">
            <v>C2089</v>
          </cell>
          <cell r="C3200" t="str">
            <v>QUADRO DE FORÇA, C/ BARRAMENTO (1.80X1.90X0.60)M</v>
          </cell>
          <cell r="D3200" t="str">
            <v>UN</v>
          </cell>
          <cell r="E3200">
            <v>4634.95</v>
          </cell>
          <cell r="F3200">
            <v>6025.44</v>
          </cell>
        </row>
        <row r="3201">
          <cell r="B3201" t="str">
            <v>C3925</v>
          </cell>
          <cell r="C3201" t="str">
            <v>QUADRO DE FORÇA P/ 10kW</v>
          </cell>
          <cell r="D3201" t="str">
            <v>UN</v>
          </cell>
          <cell r="E3201">
            <v>7445.69</v>
          </cell>
          <cell r="F3201">
            <v>9679.4</v>
          </cell>
        </row>
        <row r="3202">
          <cell r="B3202" t="str">
            <v>C3579</v>
          </cell>
          <cell r="C3202" t="str">
            <v>QUADRO DE MEDIÇÃO PADRÃO COELCE - PADRÃO POPULAR</v>
          </cell>
          <cell r="D3202" t="str">
            <v>UN</v>
          </cell>
          <cell r="E3202">
            <v>35.58</v>
          </cell>
          <cell r="F3202">
            <v>46.25</v>
          </cell>
        </row>
        <row r="3203">
          <cell r="B3203" t="str">
            <v>C3969</v>
          </cell>
          <cell r="C3203" t="str">
            <v>QUADRO GERAL MÉDIA TENSÃO</v>
          </cell>
          <cell r="D3203" t="str">
            <v>UN</v>
          </cell>
          <cell r="E3203">
            <v>62250.11</v>
          </cell>
          <cell r="F3203">
            <v>80925.14</v>
          </cell>
        </row>
        <row r="3204">
          <cell r="B3204" t="str">
            <v>C4027</v>
          </cell>
          <cell r="C3204" t="str">
            <v>QUADRO GERAL, COM BARRAMENTO - 15 kV, METÁLICO CHAPA 11MSG, PINTURA EPÓXI, 2,30 x 1,00 x 2,00 - INSTALADO</v>
          </cell>
          <cell r="D3204" t="str">
            <v>CJ</v>
          </cell>
          <cell r="E3204">
            <v>7023.9</v>
          </cell>
          <cell r="F3204">
            <v>9131.07</v>
          </cell>
        </row>
        <row r="3205">
          <cell r="B3205" t="str">
            <v>C4052</v>
          </cell>
          <cell r="C3205" t="str">
            <v>QUADRO METÁLICO (600 x 400 x 400)mm - INSTALADO</v>
          </cell>
          <cell r="D3205" t="str">
            <v>UN</v>
          </cell>
          <cell r="E3205">
            <v>1426.39</v>
          </cell>
          <cell r="F3205">
            <v>1854.31</v>
          </cell>
        </row>
        <row r="3206">
          <cell r="B3206" t="str">
            <v>C2299</v>
          </cell>
          <cell r="C3206" t="str">
            <v>TAMPA DE CONCRETO ESP.= 5cm P/CAIXA DE PASSAGEM EM ALVENARIA</v>
          </cell>
          <cell r="D3206" t="str">
            <v>M2</v>
          </cell>
          <cell r="E3206">
            <v>82.41</v>
          </cell>
          <cell r="F3206">
            <v>107.13</v>
          </cell>
        </row>
        <row r="3207">
          <cell r="C3207" t="str">
            <v>FIOS, CABOS E ACESSÓRIOS</v>
          </cell>
          <cell r="F3207">
            <v>0</v>
          </cell>
        </row>
        <row r="3208">
          <cell r="B3208" t="str">
            <v>C3424</v>
          </cell>
          <cell r="C3208" t="str">
            <v>ABRAÇADEIRA EM FERRO 1 1/4 X 1/2" C/ PINTURA EPOXI D = 150MM</v>
          </cell>
          <cell r="D3208" t="str">
            <v>UN</v>
          </cell>
          <cell r="E3208">
            <v>13.28</v>
          </cell>
          <cell r="F3208">
            <v>17.26</v>
          </cell>
        </row>
        <row r="3209">
          <cell r="B3209" t="str">
            <v>C4038</v>
          </cell>
          <cell r="C3209" t="str">
            <v>ACESSÓRIOS DE BAIXA TENSÃO</v>
          </cell>
          <cell r="D3209" t="str">
            <v>CJ</v>
          </cell>
          <cell r="E3209">
            <v>270.15</v>
          </cell>
          <cell r="F3209">
            <v>351.2</v>
          </cell>
        </row>
        <row r="3210">
          <cell r="B3210" t="str">
            <v>C4030</v>
          </cell>
          <cell r="C3210" t="str">
            <v>ACESSÓRIOS DE MÉDIA TENSÃO</v>
          </cell>
          <cell r="D3210" t="str">
            <v>CJ</v>
          </cell>
          <cell r="E3210">
            <v>2809.56</v>
          </cell>
          <cell r="F3210">
            <v>3652.43</v>
          </cell>
        </row>
        <row r="3211">
          <cell r="B3211" t="str">
            <v>C0111</v>
          </cell>
          <cell r="C3211" t="str">
            <v>ARAME GALVANIZADO PARA PESCA</v>
          </cell>
          <cell r="D3211" t="str">
            <v>M</v>
          </cell>
          <cell r="E3211">
            <v>0.91</v>
          </cell>
          <cell r="F3211">
            <v>1.18</v>
          </cell>
        </row>
        <row r="3212">
          <cell r="B3212" t="str">
            <v>C3750</v>
          </cell>
          <cell r="C3212" t="str">
            <v>CABO DE FIBRA ÓPTICA, 01 PAR</v>
          </cell>
          <cell r="D3212" t="str">
            <v>M</v>
          </cell>
          <cell r="E3212">
            <v>5.04</v>
          </cell>
          <cell r="F3212">
            <v>6.55</v>
          </cell>
        </row>
        <row r="3213">
          <cell r="B3213" t="str">
            <v>C3751</v>
          </cell>
          <cell r="C3213" t="str">
            <v>CABO DE FIBRA ÓPTICA, 02 PARES</v>
          </cell>
          <cell r="D3213" t="str">
            <v>M</v>
          </cell>
          <cell r="E3213">
            <v>5.44</v>
          </cell>
          <cell r="F3213">
            <v>7.07</v>
          </cell>
        </row>
        <row r="3214">
          <cell r="B3214" t="str">
            <v>C3752</v>
          </cell>
          <cell r="C3214" t="str">
            <v>CABO DE FIBRA ÓPTICA, 03 PARES</v>
          </cell>
          <cell r="D3214" t="str">
            <v>M</v>
          </cell>
          <cell r="E3214">
            <v>5.96</v>
          </cell>
          <cell r="F3214">
            <v>7.75</v>
          </cell>
        </row>
        <row r="3215">
          <cell r="B3215" t="str">
            <v>C3753</v>
          </cell>
          <cell r="C3215" t="str">
            <v>CABO DE FIBRA ÓPTICA, 04 PARES</v>
          </cell>
          <cell r="D3215" t="str">
            <v>M</v>
          </cell>
          <cell r="E3215">
            <v>6.77</v>
          </cell>
          <cell r="F3215">
            <v>8.8</v>
          </cell>
        </row>
        <row r="3216">
          <cell r="B3216" t="str">
            <v>C0522</v>
          </cell>
          <cell r="C3216" t="str">
            <v>CABO COBRE NU 6MM2</v>
          </cell>
          <cell r="D3216" t="str">
            <v>M</v>
          </cell>
          <cell r="E3216">
            <v>3.99</v>
          </cell>
          <cell r="F3216">
            <v>5.19</v>
          </cell>
        </row>
        <row r="3217">
          <cell r="B3217" t="str">
            <v>C0517</v>
          </cell>
          <cell r="C3217" t="str">
            <v>CABO COBRE NU 10MM2</v>
          </cell>
          <cell r="D3217" t="str">
            <v>M</v>
          </cell>
          <cell r="E3217">
            <v>5.99</v>
          </cell>
          <cell r="F3217">
            <v>7.79</v>
          </cell>
        </row>
        <row r="3218">
          <cell r="B3218" t="str">
            <v>C0518</v>
          </cell>
          <cell r="C3218" t="str">
            <v>CABO COBRE NU 16MM2</v>
          </cell>
          <cell r="D3218" t="str">
            <v>M</v>
          </cell>
          <cell r="E3218">
            <v>8.21</v>
          </cell>
          <cell r="F3218">
            <v>10.67</v>
          </cell>
        </row>
        <row r="3219">
          <cell r="B3219" t="str">
            <v>C0519</v>
          </cell>
          <cell r="C3219" t="str">
            <v>CABO COBRE NU 25MM2</v>
          </cell>
          <cell r="D3219" t="str">
            <v>M</v>
          </cell>
          <cell r="E3219">
            <v>11.1</v>
          </cell>
          <cell r="F3219">
            <v>14.43</v>
          </cell>
        </row>
        <row r="3220">
          <cell r="B3220" t="str">
            <v>C0520</v>
          </cell>
          <cell r="C3220" t="str">
            <v>CABO COBRE NU 35MM2</v>
          </cell>
          <cell r="D3220" t="str">
            <v>M</v>
          </cell>
          <cell r="E3220">
            <v>14.66</v>
          </cell>
          <cell r="F3220">
            <v>19.06</v>
          </cell>
        </row>
        <row r="3221">
          <cell r="B3221" t="str">
            <v>C0521</v>
          </cell>
          <cell r="C3221" t="str">
            <v>CABO COBRE NU 50MM2</v>
          </cell>
          <cell r="D3221" t="str">
            <v>M</v>
          </cell>
          <cell r="E3221">
            <v>19.37</v>
          </cell>
          <cell r="F3221">
            <v>25.18</v>
          </cell>
        </row>
        <row r="3222">
          <cell r="B3222" t="str">
            <v>C0523</v>
          </cell>
          <cell r="C3222" t="str">
            <v>CABO COBRE NU 70MM2</v>
          </cell>
          <cell r="D3222" t="str">
            <v>M</v>
          </cell>
          <cell r="E3222">
            <v>28.33</v>
          </cell>
          <cell r="F3222">
            <v>36.83</v>
          </cell>
        </row>
        <row r="3223">
          <cell r="B3223" t="str">
            <v>C3907</v>
          </cell>
          <cell r="C3223" t="str">
            <v>CABO COBRE NU, FORMAÇÃO 7 FIOS, 10mm²</v>
          </cell>
          <cell r="D3223" t="str">
            <v>M</v>
          </cell>
          <cell r="E3223">
            <v>6.19</v>
          </cell>
          <cell r="F3223">
            <v>8.05</v>
          </cell>
        </row>
        <row r="3224">
          <cell r="B3224" t="str">
            <v>C4558</v>
          </cell>
          <cell r="C3224" t="str">
            <v>CABO CORDPLAST (CABO PP) 3 x 2,50 mm²</v>
          </cell>
          <cell r="D3224" t="str">
            <v>M</v>
          </cell>
          <cell r="E3224">
            <v>4.17</v>
          </cell>
          <cell r="F3224">
            <v>5.42</v>
          </cell>
        </row>
        <row r="3225">
          <cell r="B3225" t="str">
            <v>C4377</v>
          </cell>
          <cell r="C3225" t="str">
            <v>CABO EM PVC 1000V 2,5 mm²</v>
          </cell>
          <cell r="D3225" t="str">
            <v>M</v>
          </cell>
          <cell r="E3225">
            <v>1.89</v>
          </cell>
          <cell r="F3225">
            <v>2.46</v>
          </cell>
        </row>
        <row r="3226">
          <cell r="B3226" t="str">
            <v>C0554</v>
          </cell>
          <cell r="C3226" t="str">
            <v>CABO EM PVC 1000V 4MM2</v>
          </cell>
          <cell r="D3226" t="str">
            <v>M</v>
          </cell>
          <cell r="E3226">
            <v>3.53</v>
          </cell>
          <cell r="F3226">
            <v>4.59</v>
          </cell>
        </row>
        <row r="3227">
          <cell r="B3227" t="str">
            <v>C0556</v>
          </cell>
          <cell r="C3227" t="str">
            <v>CABO EM PVC 1000V 6MM2</v>
          </cell>
          <cell r="D3227" t="str">
            <v>M</v>
          </cell>
          <cell r="E3227">
            <v>4.34</v>
          </cell>
          <cell r="F3227">
            <v>5.64</v>
          </cell>
        </row>
        <row r="3228">
          <cell r="B3228" t="str">
            <v>C0547</v>
          </cell>
          <cell r="C3228" t="str">
            <v>CABO EM PVC 1000V 10MM2</v>
          </cell>
          <cell r="D3228" t="str">
            <v>M</v>
          </cell>
          <cell r="E3228">
            <v>6.1</v>
          </cell>
          <cell r="F3228">
            <v>7.93</v>
          </cell>
        </row>
        <row r="3229">
          <cell r="B3229" t="str">
            <v>C0550</v>
          </cell>
          <cell r="C3229" t="str">
            <v>CABO EM PVC 1000V 16MM2</v>
          </cell>
          <cell r="D3229" t="str">
            <v>M</v>
          </cell>
          <cell r="E3229">
            <v>8.35</v>
          </cell>
          <cell r="F3229">
            <v>10.86</v>
          </cell>
        </row>
        <row r="3230">
          <cell r="B3230" t="str">
            <v>C0553</v>
          </cell>
          <cell r="C3230" t="str">
            <v>CABO EM PVC 1000V 25MM2</v>
          </cell>
          <cell r="D3230" t="str">
            <v>M</v>
          </cell>
          <cell r="E3230">
            <v>12.39</v>
          </cell>
          <cell r="F3230">
            <v>16.11</v>
          </cell>
        </row>
        <row r="3231">
          <cell r="B3231" t="str">
            <v>C0558</v>
          </cell>
          <cell r="C3231" t="str">
            <v>CABO EM PVC 1000V 35MM2</v>
          </cell>
          <cell r="D3231" t="str">
            <v>M</v>
          </cell>
          <cell r="E3231">
            <v>18.52</v>
          </cell>
          <cell r="F3231">
            <v>24.08</v>
          </cell>
        </row>
        <row r="3232">
          <cell r="B3232" t="str">
            <v>C0555</v>
          </cell>
          <cell r="C3232" t="str">
            <v>CABO EM PVC 1000V 50MM2</v>
          </cell>
          <cell r="D3232" t="str">
            <v>M</v>
          </cell>
          <cell r="E3232">
            <v>23.44</v>
          </cell>
          <cell r="F3232">
            <v>30.47</v>
          </cell>
        </row>
        <row r="3233">
          <cell r="B3233" t="str">
            <v>C0559</v>
          </cell>
          <cell r="C3233" t="str">
            <v>CABO EM PVC 1000V 70MM2</v>
          </cell>
          <cell r="D3233" t="str">
            <v>M</v>
          </cell>
          <cell r="E3233">
            <v>33.31</v>
          </cell>
          <cell r="F3233">
            <v>43.3</v>
          </cell>
        </row>
        <row r="3234">
          <cell r="B3234" t="str">
            <v>C0557</v>
          </cell>
          <cell r="C3234" t="str">
            <v>CABO EM PVC 1000V 95MM2</v>
          </cell>
          <cell r="D3234" t="str">
            <v>M</v>
          </cell>
          <cell r="E3234">
            <v>48.48</v>
          </cell>
          <cell r="F3234">
            <v>63.02</v>
          </cell>
        </row>
        <row r="3235">
          <cell r="B3235" t="str">
            <v>C0548</v>
          </cell>
          <cell r="C3235" t="str">
            <v>CABO EM PVC 1000V 120MM2</v>
          </cell>
          <cell r="D3235" t="str">
            <v>M</v>
          </cell>
          <cell r="E3235">
            <v>54.56</v>
          </cell>
          <cell r="F3235">
            <v>70.93</v>
          </cell>
        </row>
        <row r="3236">
          <cell r="B3236" t="str">
            <v>C0549</v>
          </cell>
          <cell r="C3236" t="str">
            <v>CABO EM PVC 1000V 150MM2</v>
          </cell>
          <cell r="D3236" t="str">
            <v>M</v>
          </cell>
          <cell r="E3236">
            <v>79.02</v>
          </cell>
          <cell r="F3236">
            <v>102.73</v>
          </cell>
        </row>
        <row r="3237">
          <cell r="B3237" t="str">
            <v>C0551</v>
          </cell>
          <cell r="C3237" t="str">
            <v>CABO EM PVC 1000V 185MM2</v>
          </cell>
          <cell r="D3237" t="str">
            <v>M</v>
          </cell>
          <cell r="E3237">
            <v>112.38</v>
          </cell>
          <cell r="F3237">
            <v>146.09</v>
          </cell>
        </row>
        <row r="3238">
          <cell r="B3238" t="str">
            <v>C0552</v>
          </cell>
          <cell r="C3238" t="str">
            <v>CABO EM PVC 1000V 240MM2</v>
          </cell>
          <cell r="D3238" t="str">
            <v>M</v>
          </cell>
          <cell r="E3238">
            <v>126.95</v>
          </cell>
          <cell r="F3238">
            <v>165.04</v>
          </cell>
        </row>
        <row r="3239">
          <cell r="B3239" t="str">
            <v>C4538</v>
          </cell>
          <cell r="C3239" t="str">
            <v>CABO EM PVC 15000V 35MM2</v>
          </cell>
          <cell r="D3239" t="str">
            <v>M</v>
          </cell>
          <cell r="E3239">
            <v>42.95</v>
          </cell>
          <cell r="F3239">
            <v>55.84</v>
          </cell>
        </row>
        <row r="3240">
          <cell r="B3240" t="str">
            <v>C4539</v>
          </cell>
          <cell r="C3240" t="str">
            <v>CABO EM PVC 15000V 120MM2</v>
          </cell>
          <cell r="D3240" t="str">
            <v>M</v>
          </cell>
          <cell r="E3240">
            <v>78.31</v>
          </cell>
          <cell r="F3240">
            <v>101.8</v>
          </cell>
        </row>
        <row r="3241">
          <cell r="B3241" t="str">
            <v>C0540</v>
          </cell>
          <cell r="C3241" t="str">
            <v>CABO ISOLADO PVC 750V 2,5MM2</v>
          </cell>
          <cell r="D3241" t="str">
            <v>M</v>
          </cell>
          <cell r="E3241">
            <v>2.34</v>
          </cell>
          <cell r="F3241">
            <v>3.04</v>
          </cell>
        </row>
        <row r="3242">
          <cell r="B3242" t="str">
            <v>C0534</v>
          </cell>
          <cell r="C3242" t="str">
            <v>CABO ISOLADO PVC 750V 4MM2</v>
          </cell>
          <cell r="D3242" t="str">
            <v>M</v>
          </cell>
          <cell r="E3242">
            <v>3.01</v>
          </cell>
          <cell r="F3242">
            <v>3.91</v>
          </cell>
        </row>
        <row r="3243">
          <cell r="B3243" t="str">
            <v>C0537</v>
          </cell>
          <cell r="C3243" t="str">
            <v>CABO ISOLADO PVC 750V 6MM2</v>
          </cell>
          <cell r="D3243" t="str">
            <v>M</v>
          </cell>
          <cell r="E3243">
            <v>3.8</v>
          </cell>
          <cell r="F3243">
            <v>4.94</v>
          </cell>
        </row>
        <row r="3244">
          <cell r="B3244" t="str">
            <v>C0524</v>
          </cell>
          <cell r="C3244" t="str">
            <v>CABO ISOLADO PVC 750V 10MM2</v>
          </cell>
          <cell r="D3244" t="str">
            <v>M</v>
          </cell>
          <cell r="E3244">
            <v>5.77</v>
          </cell>
          <cell r="F3244">
            <v>7.5</v>
          </cell>
        </row>
        <row r="3245">
          <cell r="B3245" t="str">
            <v>C0527</v>
          </cell>
          <cell r="C3245" t="str">
            <v>CABO ISOLADO PVC 750V 16MM2</v>
          </cell>
          <cell r="D3245" t="str">
            <v>M</v>
          </cell>
          <cell r="E3245">
            <v>8</v>
          </cell>
          <cell r="F3245">
            <v>10.4</v>
          </cell>
        </row>
        <row r="3246">
          <cell r="B3246" t="str">
            <v>C0530</v>
          </cell>
          <cell r="C3246" t="str">
            <v>CABO ISOLADO PVC 750V 25 MM2</v>
          </cell>
          <cell r="D3246" t="str">
            <v>M</v>
          </cell>
          <cell r="E3246">
            <v>11.13</v>
          </cell>
          <cell r="F3246">
            <v>14.47</v>
          </cell>
        </row>
        <row r="3247">
          <cell r="B3247" t="str">
            <v>C0532</v>
          </cell>
          <cell r="C3247" t="str">
            <v>CABO ISOLADO PVC 750V 35MM2</v>
          </cell>
          <cell r="D3247" t="str">
            <v>M</v>
          </cell>
          <cell r="E3247">
            <v>14.94</v>
          </cell>
          <cell r="F3247">
            <v>19.42</v>
          </cell>
        </row>
        <row r="3248">
          <cell r="B3248" t="str">
            <v>C0536</v>
          </cell>
          <cell r="C3248" t="str">
            <v>CABO ISOLADO PVC 750V 50MM2</v>
          </cell>
          <cell r="D3248" t="str">
            <v>M</v>
          </cell>
          <cell r="E3248">
            <v>21.34</v>
          </cell>
          <cell r="F3248">
            <v>27.74</v>
          </cell>
        </row>
        <row r="3249">
          <cell r="B3249" t="str">
            <v>C0538</v>
          </cell>
          <cell r="C3249" t="str">
            <v>CABO ISOLADO PVC 750V 70MM2</v>
          </cell>
          <cell r="D3249" t="str">
            <v>M</v>
          </cell>
          <cell r="E3249">
            <v>28.87</v>
          </cell>
          <cell r="F3249">
            <v>37.53</v>
          </cell>
        </row>
        <row r="3250">
          <cell r="B3250" t="str">
            <v>C0539</v>
          </cell>
          <cell r="C3250" t="str">
            <v>CABO ISOLADO PVC 750V 95MM2</v>
          </cell>
          <cell r="D3250" t="str">
            <v>M</v>
          </cell>
          <cell r="E3250">
            <v>40.34</v>
          </cell>
          <cell r="F3250">
            <v>52.44</v>
          </cell>
        </row>
        <row r="3251">
          <cell r="B3251" t="str">
            <v>C0525</v>
          </cell>
          <cell r="C3251" t="str">
            <v>CABO ISOLADO PVC 750V 120MM2</v>
          </cell>
          <cell r="D3251" t="str">
            <v>M</v>
          </cell>
          <cell r="E3251">
            <v>50.5</v>
          </cell>
          <cell r="F3251">
            <v>65.65</v>
          </cell>
        </row>
        <row r="3252">
          <cell r="B3252" t="str">
            <v>C0526</v>
          </cell>
          <cell r="C3252" t="str">
            <v>CABO ISOLADO PVC 750V 150MM2</v>
          </cell>
          <cell r="D3252" t="str">
            <v>M</v>
          </cell>
          <cell r="E3252">
            <v>62.72</v>
          </cell>
          <cell r="F3252">
            <v>81.54</v>
          </cell>
        </row>
        <row r="3253">
          <cell r="B3253" t="str">
            <v>C0528</v>
          </cell>
          <cell r="C3253" t="str">
            <v>CABO ISOLADO PVC 750V 185MM2</v>
          </cell>
          <cell r="D3253" t="str">
            <v>M</v>
          </cell>
          <cell r="E3253">
            <v>79.4</v>
          </cell>
          <cell r="F3253">
            <v>103.22</v>
          </cell>
        </row>
        <row r="3254">
          <cell r="B3254" t="str">
            <v>C0529</v>
          </cell>
          <cell r="C3254" t="str">
            <v>CABO ISOLADO PVC 750V 240MM2</v>
          </cell>
          <cell r="D3254" t="str">
            <v>M</v>
          </cell>
          <cell r="E3254">
            <v>98.87</v>
          </cell>
          <cell r="F3254">
            <v>128.53</v>
          </cell>
        </row>
        <row r="3255">
          <cell r="B3255" t="str">
            <v>C0531</v>
          </cell>
          <cell r="C3255" t="str">
            <v>CABO ISOLADO PVC 750V 300MM2</v>
          </cell>
          <cell r="D3255" t="str">
            <v>M</v>
          </cell>
          <cell r="E3255">
            <v>132.13</v>
          </cell>
          <cell r="F3255">
            <v>171.77</v>
          </cell>
        </row>
        <row r="3256">
          <cell r="B3256" t="str">
            <v>C0533</v>
          </cell>
          <cell r="C3256" t="str">
            <v>CABO ISOLADO PVC 750V 400MM2</v>
          </cell>
          <cell r="D3256" t="str">
            <v>M</v>
          </cell>
          <cell r="E3256">
            <v>154.98</v>
          </cell>
          <cell r="F3256">
            <v>201.47</v>
          </cell>
        </row>
        <row r="3257">
          <cell r="B3257" t="str">
            <v>C0535</v>
          </cell>
          <cell r="C3257" t="str">
            <v>CABO ISOLADO PVC 750V 500MM2</v>
          </cell>
          <cell r="D3257" t="str">
            <v>M</v>
          </cell>
          <cell r="E3257">
            <v>199.22</v>
          </cell>
          <cell r="F3257">
            <v>258.99</v>
          </cell>
        </row>
        <row r="3258">
          <cell r="B3258" t="str">
            <v>C0541</v>
          </cell>
          <cell r="C3258" t="str">
            <v>CABO LÓGICO 4 PARES, CATEGORIA 3 - UTP (10 MPBS)</v>
          </cell>
          <cell r="D3258" t="str">
            <v>M</v>
          </cell>
          <cell r="E3258">
            <v>4.24</v>
          </cell>
          <cell r="F3258">
            <v>5.51</v>
          </cell>
        </row>
        <row r="3259">
          <cell r="B3259" t="str">
            <v>C0542</v>
          </cell>
          <cell r="C3259" t="str">
            <v>CABO LÓGICO 4 PARES, CATEGORIA 4 - UTP (20 MPBS)</v>
          </cell>
          <cell r="D3259" t="str">
            <v>M</v>
          </cell>
          <cell r="E3259">
            <v>4.24</v>
          </cell>
          <cell r="F3259">
            <v>5.51</v>
          </cell>
        </row>
        <row r="3260">
          <cell r="B3260" t="str">
            <v>C0543</v>
          </cell>
          <cell r="C3260" t="str">
            <v>CABO LÓGICO 4 PARES, CATEGORIA 5 - UTP (100 MBPS)</v>
          </cell>
          <cell r="D3260" t="str">
            <v>M</v>
          </cell>
          <cell r="E3260">
            <v>4.24</v>
          </cell>
          <cell r="F3260">
            <v>5.51</v>
          </cell>
        </row>
        <row r="3261">
          <cell r="B3261" t="str">
            <v>C4533</v>
          </cell>
          <cell r="C3261" t="str">
            <v>CABO LÓGICO 4 PARES, CATEGORIA 6 - UTP</v>
          </cell>
          <cell r="D3261" t="str">
            <v>M</v>
          </cell>
          <cell r="E3261">
            <v>8.42</v>
          </cell>
          <cell r="F3261">
            <v>10.95</v>
          </cell>
        </row>
        <row r="3262">
          <cell r="B3262" t="str">
            <v>C4534</v>
          </cell>
          <cell r="C3262" t="str">
            <v>CABO LÓGICO CTP APL-100 - 50</v>
          </cell>
          <cell r="D3262" t="str">
            <v>M</v>
          </cell>
          <cell r="E3262">
            <v>35.22</v>
          </cell>
          <cell r="F3262">
            <v>45.79</v>
          </cell>
        </row>
        <row r="3263">
          <cell r="B3263" t="str">
            <v>C0544</v>
          </cell>
          <cell r="C3263" t="str">
            <v>CABO LÓGICO/VÍDEO COAXIAL 5O (OHMS)</v>
          </cell>
          <cell r="D3263" t="str">
            <v>M</v>
          </cell>
          <cell r="E3263">
            <v>4.3</v>
          </cell>
          <cell r="F3263">
            <v>5.59</v>
          </cell>
        </row>
        <row r="3264">
          <cell r="B3264" t="str">
            <v>C0545</v>
          </cell>
          <cell r="C3264" t="str">
            <v>CABO LÓGICO/VÍDEO COAXIAL 75 (OHMS)</v>
          </cell>
          <cell r="D3264" t="str">
            <v>M</v>
          </cell>
          <cell r="E3264">
            <v>5.02</v>
          </cell>
          <cell r="F3264">
            <v>6.53</v>
          </cell>
        </row>
        <row r="3265">
          <cell r="B3265" t="str">
            <v>C0546</v>
          </cell>
          <cell r="C3265" t="str">
            <v>CABO LÓGICO/VÍDEO COAXIAL 95 (OHMS)</v>
          </cell>
          <cell r="D3265" t="str">
            <v>M</v>
          </cell>
          <cell r="E3265">
            <v>4.87</v>
          </cell>
          <cell r="F3265">
            <v>6.33</v>
          </cell>
        </row>
        <row r="3266">
          <cell r="B3266" t="str">
            <v>C4031</v>
          </cell>
          <cell r="C3266" t="str">
            <v>CABO SINGELO ISOLAÇÃO 15 kV, DIÂMETRO 25 mm² - INSTALADO</v>
          </cell>
          <cell r="D3266" t="str">
            <v>M</v>
          </cell>
          <cell r="E3266">
            <v>27.45</v>
          </cell>
          <cell r="F3266">
            <v>35.69</v>
          </cell>
        </row>
        <row r="3267">
          <cell r="B3267" t="str">
            <v>C0562</v>
          </cell>
          <cell r="C3267" t="str">
            <v>CABO TELEFÔNICO CCI - 1</v>
          </cell>
          <cell r="D3267" t="str">
            <v>M</v>
          </cell>
          <cell r="E3267">
            <v>2.25</v>
          </cell>
          <cell r="F3267">
            <v>2.93</v>
          </cell>
        </row>
        <row r="3268">
          <cell r="B3268" t="str">
            <v>C0563</v>
          </cell>
          <cell r="C3268" t="str">
            <v>CABO TELEFÔNICO CCI - 2</v>
          </cell>
          <cell r="D3268" t="str">
            <v>M</v>
          </cell>
          <cell r="E3268">
            <v>2.44</v>
          </cell>
          <cell r="F3268">
            <v>3.17</v>
          </cell>
        </row>
        <row r="3269">
          <cell r="B3269" t="str">
            <v>C0564</v>
          </cell>
          <cell r="C3269" t="str">
            <v>CABO TELEFÔNICO CCI - 3</v>
          </cell>
          <cell r="D3269" t="str">
            <v>M</v>
          </cell>
          <cell r="E3269">
            <v>2.59</v>
          </cell>
          <cell r="F3269">
            <v>3.37</v>
          </cell>
        </row>
        <row r="3270">
          <cell r="B3270" t="str">
            <v>C0565</v>
          </cell>
          <cell r="C3270" t="str">
            <v>CABO TELEFÔNICO CCI - 4</v>
          </cell>
          <cell r="D3270" t="str">
            <v>M</v>
          </cell>
          <cell r="E3270">
            <v>2.69</v>
          </cell>
          <cell r="F3270">
            <v>3.5</v>
          </cell>
        </row>
        <row r="3271">
          <cell r="B3271" t="str">
            <v>C0566</v>
          </cell>
          <cell r="C3271" t="str">
            <v>CABO TELEFÔNICO CCI - 5</v>
          </cell>
          <cell r="D3271" t="str">
            <v>M</v>
          </cell>
          <cell r="E3271">
            <v>2.85</v>
          </cell>
          <cell r="F3271">
            <v>3.71</v>
          </cell>
        </row>
        <row r="3272">
          <cell r="B3272" t="str">
            <v>C0567</v>
          </cell>
          <cell r="C3272" t="str">
            <v>CABO TELEFÔNICO CCI - 6</v>
          </cell>
          <cell r="D3272" t="str">
            <v>M</v>
          </cell>
          <cell r="E3272">
            <v>3.15</v>
          </cell>
          <cell r="F3272">
            <v>4.1</v>
          </cell>
        </row>
        <row r="3273">
          <cell r="B3273" t="str">
            <v>C0568</v>
          </cell>
          <cell r="C3273" t="str">
            <v>CABO TELEFÔNICO CI 50-10</v>
          </cell>
          <cell r="D3273" t="str">
            <v>M</v>
          </cell>
          <cell r="E3273">
            <v>5.84</v>
          </cell>
          <cell r="F3273">
            <v>7.59</v>
          </cell>
        </row>
        <row r="3274">
          <cell r="B3274" t="str">
            <v>C0570</v>
          </cell>
          <cell r="C3274" t="str">
            <v>CABO TELEFÔNICO CI 50-20</v>
          </cell>
          <cell r="D3274" t="str">
            <v>M</v>
          </cell>
          <cell r="E3274">
            <v>7.87</v>
          </cell>
          <cell r="F3274">
            <v>10.23</v>
          </cell>
        </row>
        <row r="3275">
          <cell r="B3275" t="str">
            <v>C0572</v>
          </cell>
          <cell r="C3275" t="str">
            <v>CABO TELEFÔNICO CI 50-30</v>
          </cell>
          <cell r="D3275" t="str">
            <v>M</v>
          </cell>
          <cell r="E3275">
            <v>9.2</v>
          </cell>
          <cell r="F3275">
            <v>11.96</v>
          </cell>
        </row>
        <row r="3276">
          <cell r="B3276" t="str">
            <v>C0573</v>
          </cell>
          <cell r="C3276" t="str">
            <v>CABO TELEFÔNICO CI 50-50</v>
          </cell>
          <cell r="D3276" t="str">
            <v>M</v>
          </cell>
          <cell r="E3276">
            <v>16.52</v>
          </cell>
          <cell r="F3276">
            <v>21.48</v>
          </cell>
        </row>
        <row r="3277">
          <cell r="B3277" t="str">
            <v>C0569</v>
          </cell>
          <cell r="C3277" t="str">
            <v>CABO TELEFÔNICO CI 50-100</v>
          </cell>
          <cell r="D3277" t="str">
            <v>M</v>
          </cell>
          <cell r="E3277">
            <v>28.27</v>
          </cell>
          <cell r="F3277">
            <v>36.75</v>
          </cell>
        </row>
        <row r="3278">
          <cell r="B3278" t="str">
            <v>C0571</v>
          </cell>
          <cell r="C3278" t="str">
            <v>CABO TELEFÔNICO CI 50-200</v>
          </cell>
          <cell r="D3278" t="str">
            <v>M</v>
          </cell>
          <cell r="E3278">
            <v>28.39</v>
          </cell>
          <cell r="F3278">
            <v>36.91</v>
          </cell>
        </row>
        <row r="3279">
          <cell r="B3279" t="str">
            <v>C0574</v>
          </cell>
          <cell r="C3279" t="str">
            <v>CABO TELEFÔNICO CTP-APL 10</v>
          </cell>
          <cell r="D3279" t="str">
            <v>M</v>
          </cell>
          <cell r="E3279">
            <v>7.14</v>
          </cell>
          <cell r="F3279">
            <v>9.28</v>
          </cell>
        </row>
        <row r="3280">
          <cell r="B3280" t="str">
            <v>C0575</v>
          </cell>
          <cell r="C3280" t="str">
            <v>CABO TELEFÔNICO CTP-APL 20</v>
          </cell>
          <cell r="D3280" t="str">
            <v>M</v>
          </cell>
          <cell r="E3280">
            <v>9.86</v>
          </cell>
          <cell r="F3280">
            <v>12.82</v>
          </cell>
        </row>
        <row r="3281">
          <cell r="B3281" t="str">
            <v>C0578</v>
          </cell>
          <cell r="C3281" t="str">
            <v>CABO TELEFÔNICO CTP-APL 30</v>
          </cell>
          <cell r="D3281" t="str">
            <v>M</v>
          </cell>
          <cell r="E3281">
            <v>12.5</v>
          </cell>
          <cell r="F3281">
            <v>16.25</v>
          </cell>
        </row>
        <row r="3282">
          <cell r="B3282" t="str">
            <v>C0579</v>
          </cell>
          <cell r="C3282" t="str">
            <v>CABO TELEFÔNICO CTP-APL 50</v>
          </cell>
          <cell r="D3282" t="str">
            <v>M</v>
          </cell>
          <cell r="E3282">
            <v>17.18</v>
          </cell>
          <cell r="F3282">
            <v>22.33</v>
          </cell>
        </row>
        <row r="3283">
          <cell r="B3283" t="str">
            <v>C0576</v>
          </cell>
          <cell r="C3283" t="str">
            <v>CABO TELEFÔNICO CTP-APL 100</v>
          </cell>
          <cell r="D3283" t="str">
            <v>M</v>
          </cell>
          <cell r="E3283">
            <v>23.16</v>
          </cell>
          <cell r="F3283">
            <v>30.11</v>
          </cell>
        </row>
        <row r="3284">
          <cell r="B3284" t="str">
            <v>C0577</v>
          </cell>
          <cell r="C3284" t="str">
            <v>CABO TELEFÔNICO CTP-APL 200</v>
          </cell>
          <cell r="D3284" t="str">
            <v>M</v>
          </cell>
          <cell r="E3284">
            <v>17.3</v>
          </cell>
          <cell r="F3284">
            <v>22.49</v>
          </cell>
        </row>
        <row r="3285">
          <cell r="B3285" t="str">
            <v>C0560</v>
          </cell>
          <cell r="C3285" t="str">
            <v>CABO TELEFÔNICO CCE - 2</v>
          </cell>
          <cell r="D3285" t="str">
            <v>M</v>
          </cell>
          <cell r="E3285">
            <v>3.31</v>
          </cell>
          <cell r="F3285">
            <v>4.3</v>
          </cell>
        </row>
        <row r="3286">
          <cell r="B3286" t="str">
            <v>C0561</v>
          </cell>
          <cell r="C3286" t="str">
            <v>CABO TELEFÔNICO CCE - 3</v>
          </cell>
          <cell r="D3286" t="str">
            <v>M</v>
          </cell>
          <cell r="E3286">
            <v>3.46</v>
          </cell>
          <cell r="F3286">
            <v>4.5</v>
          </cell>
        </row>
        <row r="3287">
          <cell r="B3287" t="str">
            <v>C3908</v>
          </cell>
          <cell r="C3287" t="str">
            <v>CABO UNIPOLAR ISOLADO EM EPR 3,6/6kV, 10mm²</v>
          </cell>
          <cell r="D3287" t="str">
            <v>M</v>
          </cell>
          <cell r="E3287">
            <v>13.22</v>
          </cell>
          <cell r="F3287">
            <v>17.19</v>
          </cell>
        </row>
        <row r="3288">
          <cell r="B3288" t="str">
            <v>C0798</v>
          </cell>
          <cell r="C3288" t="str">
            <v>CLEATS PARA FIAÇÃO APARENTE</v>
          </cell>
          <cell r="D3288" t="str">
            <v>UN</v>
          </cell>
          <cell r="E3288">
            <v>1.99</v>
          </cell>
          <cell r="F3288">
            <v>2.59</v>
          </cell>
        </row>
        <row r="3289">
          <cell r="B3289" t="str">
            <v>C3565</v>
          </cell>
          <cell r="C3289" t="str">
            <v>CLEATS PARA FIAÇÃO APARENTE (MUTIRÃO MISTO)</v>
          </cell>
          <cell r="D3289" t="str">
            <v>UN</v>
          </cell>
          <cell r="E3289">
            <v>1.44</v>
          </cell>
          <cell r="F3289">
            <v>1.87</v>
          </cell>
        </row>
        <row r="3290">
          <cell r="B3290" t="str">
            <v>C3911</v>
          </cell>
          <cell r="C3290" t="str">
            <v>CONECTOR DE ATERRAMENTO TIPO K2C17-10mm BURDY</v>
          </cell>
          <cell r="D3290" t="str">
            <v>UN</v>
          </cell>
          <cell r="E3290">
            <v>10.88</v>
          </cell>
          <cell r="F3290">
            <v>14.14</v>
          </cell>
        </row>
        <row r="3291">
          <cell r="B3291" t="str">
            <v>C0859</v>
          </cell>
          <cell r="C3291" t="str">
            <v>CONECTOR SPLIT - BOLT P/ CABOS ATE 16MM2</v>
          </cell>
          <cell r="D3291" t="str">
            <v>UN</v>
          </cell>
          <cell r="E3291">
            <v>3.53</v>
          </cell>
          <cell r="F3291">
            <v>4.59</v>
          </cell>
        </row>
        <row r="3292">
          <cell r="B3292" t="str">
            <v>C0860</v>
          </cell>
          <cell r="C3292" t="str">
            <v>CONECTOR SPLIT - BOLT P/ CABOS ATE 35MM2</v>
          </cell>
          <cell r="D3292" t="str">
            <v>UN</v>
          </cell>
          <cell r="E3292">
            <v>4.94</v>
          </cell>
          <cell r="F3292">
            <v>6.42</v>
          </cell>
        </row>
        <row r="3293">
          <cell r="B3293" t="str">
            <v>C0858</v>
          </cell>
          <cell r="C3293" t="str">
            <v>CONECTOR SPLIT - BOLT P/ CABOS ATE 120MM2</v>
          </cell>
          <cell r="D3293" t="str">
            <v>UN</v>
          </cell>
          <cell r="E3293">
            <v>10.07</v>
          </cell>
          <cell r="F3293">
            <v>13.09</v>
          </cell>
        </row>
        <row r="3294">
          <cell r="B3294" t="str">
            <v>C0861</v>
          </cell>
          <cell r="C3294" t="str">
            <v>CONECTOR SPLIT - BOLT P/ CABOS ATE 500MM2</v>
          </cell>
          <cell r="D3294" t="str">
            <v>UN</v>
          </cell>
          <cell r="E3294">
            <v>74.31</v>
          </cell>
          <cell r="F3294">
            <v>96.6</v>
          </cell>
        </row>
        <row r="3295">
          <cell r="B3295" t="str">
            <v>C0869</v>
          </cell>
          <cell r="C3295" t="str">
            <v>CORDOALHA COBRE NÚ 35MM2 E ISOLADORES P/PARA-RAIO</v>
          </cell>
          <cell r="D3295" t="str">
            <v>M</v>
          </cell>
          <cell r="E3295">
            <v>20.74</v>
          </cell>
          <cell r="F3295">
            <v>26.96</v>
          </cell>
        </row>
        <row r="3296">
          <cell r="B3296" t="str">
            <v>C0870</v>
          </cell>
          <cell r="C3296" t="str">
            <v>CORDOALHA COBRE NÚ 70MM2 E ISOLADORES P/PARA-RAIO</v>
          </cell>
          <cell r="D3296" t="str">
            <v>M</v>
          </cell>
          <cell r="E3296">
            <v>34.94</v>
          </cell>
          <cell r="F3296">
            <v>45.42</v>
          </cell>
        </row>
        <row r="3297">
          <cell r="B3297" t="str">
            <v>C1369</v>
          </cell>
          <cell r="C3297" t="str">
            <v>FIO ISOLADO PVC P/750V 0.5MM2</v>
          </cell>
          <cell r="D3297" t="str">
            <v>M</v>
          </cell>
          <cell r="E3297">
            <v>1.16</v>
          </cell>
          <cell r="F3297">
            <v>1.51</v>
          </cell>
        </row>
        <row r="3298">
          <cell r="B3298" t="str">
            <v>C1370</v>
          </cell>
          <cell r="C3298" t="str">
            <v>FIO ISOLADO PVC P/750V 0.75MM2</v>
          </cell>
          <cell r="D3298" t="str">
            <v>M</v>
          </cell>
          <cell r="E3298">
            <v>1.47</v>
          </cell>
          <cell r="F3298">
            <v>1.91</v>
          </cell>
        </row>
        <row r="3299">
          <cell r="B3299" t="str">
            <v>C1373</v>
          </cell>
          <cell r="C3299" t="str">
            <v>FIO ISOLADO PVC P/750V 1MM2</v>
          </cell>
          <cell r="D3299" t="str">
            <v>M</v>
          </cell>
          <cell r="E3299">
            <v>1.61</v>
          </cell>
          <cell r="F3299">
            <v>2.09</v>
          </cell>
        </row>
        <row r="3300">
          <cell r="B3300" t="str">
            <v>C1371</v>
          </cell>
          <cell r="C3300" t="str">
            <v>FIO ISOLADO PVC P/750V 1.5 MM2</v>
          </cell>
          <cell r="D3300" t="str">
            <v>M</v>
          </cell>
          <cell r="E3300">
            <v>1.85</v>
          </cell>
          <cell r="F3300">
            <v>2.41</v>
          </cell>
        </row>
        <row r="3301">
          <cell r="B3301" t="str">
            <v>C1374</v>
          </cell>
          <cell r="C3301" t="str">
            <v>FIO ISOLADO PVC P/750V 2.5 MM2</v>
          </cell>
          <cell r="D3301" t="str">
            <v>M</v>
          </cell>
          <cell r="E3301">
            <v>2.33</v>
          </cell>
          <cell r="F3301">
            <v>3.03</v>
          </cell>
        </row>
        <row r="3302">
          <cell r="B3302" t="str">
            <v>C1375</v>
          </cell>
          <cell r="C3302" t="str">
            <v>FIO ISOLADO PVC P/750V 4MM2</v>
          </cell>
          <cell r="D3302" t="str">
            <v>M</v>
          </cell>
          <cell r="E3302">
            <v>2.99</v>
          </cell>
          <cell r="F3302">
            <v>3.89</v>
          </cell>
        </row>
        <row r="3303">
          <cell r="B3303" t="str">
            <v>C1376</v>
          </cell>
          <cell r="C3303" t="str">
            <v>FIO ISOLADO PVC P/750V 6MM2</v>
          </cell>
          <cell r="D3303" t="str">
            <v>M</v>
          </cell>
          <cell r="E3303">
            <v>3.7</v>
          </cell>
          <cell r="F3303">
            <v>4.81</v>
          </cell>
        </row>
        <row r="3304">
          <cell r="B3304" t="str">
            <v>C1372</v>
          </cell>
          <cell r="C3304" t="str">
            <v>FIO ISOLADO PVC P/750V 10MM2</v>
          </cell>
          <cell r="D3304" t="str">
            <v>M</v>
          </cell>
          <cell r="E3304">
            <v>5.67</v>
          </cell>
          <cell r="F3304">
            <v>7.37</v>
          </cell>
        </row>
        <row r="3305">
          <cell r="B3305" t="str">
            <v>C1377</v>
          </cell>
          <cell r="C3305" t="str">
            <v>FIO PARALELO ISOLADO, ( 2 X 0,75 )MM2</v>
          </cell>
          <cell r="D3305" t="str">
            <v>M</v>
          </cell>
          <cell r="E3305">
            <v>1.76</v>
          </cell>
          <cell r="F3305">
            <v>2.29</v>
          </cell>
        </row>
        <row r="3306">
          <cell r="B3306" t="str">
            <v>C1378</v>
          </cell>
          <cell r="C3306" t="str">
            <v>FIO PARALELO ISOLADO, ( 2 X 1,00 )MM2</v>
          </cell>
          <cell r="D3306" t="str">
            <v>M</v>
          </cell>
          <cell r="E3306">
            <v>2.35</v>
          </cell>
          <cell r="F3306">
            <v>3.06</v>
          </cell>
        </row>
        <row r="3307">
          <cell r="B3307" t="str">
            <v>C1379</v>
          </cell>
          <cell r="C3307" t="str">
            <v>FIO PARALELO ISOLADO, ( 2 X 1,50 )MM2</v>
          </cell>
          <cell r="D3307" t="str">
            <v>M</v>
          </cell>
          <cell r="E3307">
            <v>3.28</v>
          </cell>
          <cell r="F3307">
            <v>4.26</v>
          </cell>
        </row>
        <row r="3308">
          <cell r="B3308" t="str">
            <v>C3572</v>
          </cell>
          <cell r="C3308" t="str">
            <v>HASTE DE FERRO GALVANIZADO 1.20m PARA ATERRAMENTO (MUTIRÃO MISTO)</v>
          </cell>
          <cell r="D3308" t="str">
            <v>UN</v>
          </cell>
          <cell r="E3308">
            <v>11.65</v>
          </cell>
          <cell r="F3308">
            <v>15.15</v>
          </cell>
        </row>
        <row r="3309">
          <cell r="B3309" t="str">
            <v>C3922</v>
          </cell>
          <cell r="C3309" t="str">
            <v>KIT CONECTOR SN-10, 5kV-20A, CABO 10mm²</v>
          </cell>
          <cell r="D3309" t="str">
            <v>UN</v>
          </cell>
          <cell r="E3309">
            <v>60.07</v>
          </cell>
          <cell r="F3309">
            <v>78.09</v>
          </cell>
        </row>
        <row r="3310">
          <cell r="B3310" t="str">
            <v>C4186</v>
          </cell>
          <cell r="C3310" t="str">
            <v>MISCELÂNEOS</v>
          </cell>
          <cell r="D3310" t="str">
            <v>UN</v>
          </cell>
          <cell r="E3310">
            <v>108.06</v>
          </cell>
          <cell r="F3310">
            <v>140.48</v>
          </cell>
        </row>
        <row r="3311">
          <cell r="B3311" t="str">
            <v>C3570</v>
          </cell>
          <cell r="C3311" t="str">
            <v>MUTIRÃO MISTO - FIO ISOLADO PVC P/750V 1.5MM2</v>
          </cell>
          <cell r="D3311" t="str">
            <v>M</v>
          </cell>
          <cell r="E3311">
            <v>1.3</v>
          </cell>
          <cell r="F3311">
            <v>1.69</v>
          </cell>
        </row>
        <row r="3312">
          <cell r="B3312" t="str">
            <v>C3563</v>
          </cell>
          <cell r="C3312" t="str">
            <v>MUTIRÃO MISTO - CABO ISOLADO PVC 750V 6MM2</v>
          </cell>
          <cell r="D3312" t="str">
            <v>M</v>
          </cell>
          <cell r="E3312">
            <v>3.08</v>
          </cell>
          <cell r="F3312">
            <v>4</v>
          </cell>
        </row>
        <row r="3313">
          <cell r="B3313" t="str">
            <v>C3571</v>
          </cell>
          <cell r="C3313" t="str">
            <v>MUTIRÃO MISTO - FIO PARALELO ISOLADO, (2X0,75)MM2</v>
          </cell>
          <cell r="D3313" t="str">
            <v>M</v>
          </cell>
          <cell r="E3313">
            <v>1.38</v>
          </cell>
          <cell r="F3313">
            <v>1.79</v>
          </cell>
        </row>
        <row r="3314">
          <cell r="B3314" t="str">
            <v>C2455</v>
          </cell>
          <cell r="C3314" t="str">
            <v>TERMINAL DE PRESSÃO P/ CABOS ATÉ 16MM2</v>
          </cell>
          <cell r="D3314" t="str">
            <v>UN</v>
          </cell>
          <cell r="E3314">
            <v>4.74</v>
          </cell>
          <cell r="F3314">
            <v>6.16</v>
          </cell>
        </row>
        <row r="3315">
          <cell r="B3315" t="str">
            <v>C2457</v>
          </cell>
          <cell r="C3315" t="str">
            <v>TERMINAL DE PRESSÃO P/ CABOS ATÉ 35MM2</v>
          </cell>
          <cell r="D3315" t="str">
            <v>UN</v>
          </cell>
          <cell r="E3315">
            <v>4.96</v>
          </cell>
          <cell r="F3315">
            <v>6.45</v>
          </cell>
        </row>
        <row r="3316">
          <cell r="B3316" t="str">
            <v>C2454</v>
          </cell>
          <cell r="C3316" t="str">
            <v>TERMINAL DE PRESSÃO P/ CABOS ATÉ 120MM2</v>
          </cell>
          <cell r="D3316" t="str">
            <v>UN</v>
          </cell>
          <cell r="E3316">
            <v>10.14</v>
          </cell>
          <cell r="F3316">
            <v>13.18</v>
          </cell>
        </row>
        <row r="3317">
          <cell r="B3317" t="str">
            <v>C2456</v>
          </cell>
          <cell r="C3317" t="str">
            <v>TERMINAL DE PRESSÃO P/ CABOS ATÉ 240MM2</v>
          </cell>
          <cell r="D3317" t="str">
            <v>UN</v>
          </cell>
          <cell r="E3317">
            <v>14.47</v>
          </cell>
          <cell r="F3317">
            <v>18.81</v>
          </cell>
        </row>
        <row r="3318">
          <cell r="B3318" t="str">
            <v>C2458</v>
          </cell>
          <cell r="C3318" t="str">
            <v>TERMINAL DE PRESSÃO P/ CABOS ATÉ 500MM2</v>
          </cell>
          <cell r="D3318" t="str">
            <v>UN</v>
          </cell>
          <cell r="E3318">
            <v>35</v>
          </cell>
          <cell r="F3318">
            <v>45.5</v>
          </cell>
        </row>
        <row r="3319">
          <cell r="B3319" t="str">
            <v>C2459</v>
          </cell>
          <cell r="C3319" t="str">
            <v>TERMINAL DE PRESSÃO P/ VERGALHÕES DE COBRE 3/8"</v>
          </cell>
          <cell r="D3319" t="str">
            <v>UN</v>
          </cell>
          <cell r="E3319">
            <v>18.25</v>
          </cell>
          <cell r="F3319">
            <v>23.73</v>
          </cell>
        </row>
        <row r="3320">
          <cell r="B3320" t="str">
            <v>C3482</v>
          </cell>
          <cell r="C3320" t="str">
            <v>TERMINAL OLHAL PARA CABO DE 1,50MM2 À 2,50MM2</v>
          </cell>
          <cell r="D3320" t="str">
            <v>UN</v>
          </cell>
          <cell r="E3320">
            <v>1.45</v>
          </cell>
          <cell r="F3320">
            <v>1.89</v>
          </cell>
        </row>
        <row r="3321">
          <cell r="B3321" t="str">
            <v>C3483</v>
          </cell>
          <cell r="C3321" t="str">
            <v>TERMINAL OLHAL PARA CABO DE 4,00MM2 À 6,00MM2</v>
          </cell>
          <cell r="D3321" t="str">
            <v>UN</v>
          </cell>
          <cell r="E3321">
            <v>1.56</v>
          </cell>
          <cell r="F3321">
            <v>2.03</v>
          </cell>
        </row>
        <row r="3322">
          <cell r="B3322" t="str">
            <v>C3478</v>
          </cell>
          <cell r="C3322" t="str">
            <v>VERGALHÃO ROSCA TOTAL DE 3/8"</v>
          </cell>
          <cell r="D3322" t="str">
            <v>M</v>
          </cell>
          <cell r="E3322">
            <v>3.85</v>
          </cell>
          <cell r="F3322">
            <v>5.01</v>
          </cell>
        </row>
        <row r="3323">
          <cell r="C3323" t="str">
            <v>BASES, CHAVES E DISJUNTORES</v>
          </cell>
          <cell r="F3323">
            <v>0</v>
          </cell>
        </row>
        <row r="3324">
          <cell r="B3324" t="str">
            <v>C0380</v>
          </cell>
          <cell r="C3324" t="str">
            <v>BASE DE FUSÍVEL DIAZED EM QUADRO DE DISTRIBUIÇÃO ATÉ 25A</v>
          </cell>
          <cell r="D3324" t="str">
            <v>UN</v>
          </cell>
          <cell r="E3324">
            <v>27.54</v>
          </cell>
          <cell r="F3324">
            <v>35.8</v>
          </cell>
        </row>
        <row r="3325">
          <cell r="B3325" t="str">
            <v>C0381</v>
          </cell>
          <cell r="C3325" t="str">
            <v>BASE DE FUSÍVEL DIAZED EM QUADRO DE DISTRIBUIÇÃO ATÉ 63A</v>
          </cell>
          <cell r="D3325" t="str">
            <v>UN</v>
          </cell>
          <cell r="E3325">
            <v>34.33</v>
          </cell>
          <cell r="F3325">
            <v>44.63</v>
          </cell>
        </row>
        <row r="3326">
          <cell r="B3326" t="str">
            <v>C0382</v>
          </cell>
          <cell r="C3326" t="str">
            <v>BASE DE FUSÍVEL NH 00 EM QUADRO DE DISTRIBUIÇÃO ATÉ 125A</v>
          </cell>
          <cell r="D3326" t="str">
            <v>UN</v>
          </cell>
          <cell r="E3326">
            <v>32.86</v>
          </cell>
          <cell r="F3326">
            <v>42.72</v>
          </cell>
        </row>
        <row r="3327">
          <cell r="B3327" t="str">
            <v>C0376</v>
          </cell>
          <cell r="C3327" t="str">
            <v>BASE DE FUSÍVEL TIPO 'NH' 1 ATÉ 250A EM QUADRO DE LUZ E FORÇA</v>
          </cell>
          <cell r="D3327" t="str">
            <v>UN</v>
          </cell>
          <cell r="E3327">
            <v>90.95</v>
          </cell>
          <cell r="F3327">
            <v>118.24</v>
          </cell>
        </row>
        <row r="3328">
          <cell r="B3328" t="str">
            <v>C0377</v>
          </cell>
          <cell r="C3328" t="str">
            <v>BASE DE FUSÍVEL TIPO 'NH' 2 ATÉ 400A EM QUADRO DE LUZ E FORÇA</v>
          </cell>
          <cell r="D3328" t="str">
            <v>UN</v>
          </cell>
          <cell r="E3328">
            <v>109.75</v>
          </cell>
          <cell r="F3328">
            <v>142.68</v>
          </cell>
        </row>
        <row r="3329">
          <cell r="B3329" t="str">
            <v>C0378</v>
          </cell>
          <cell r="C3329" t="str">
            <v>BASE DE FUSÍVEL TIPO 'NH' 3 ATÉ 630A EM QUADRO DE FORÇA</v>
          </cell>
          <cell r="D3329" t="str">
            <v>UN</v>
          </cell>
          <cell r="E3329">
            <v>157.5</v>
          </cell>
          <cell r="F3329">
            <v>204.75</v>
          </cell>
        </row>
        <row r="3330">
          <cell r="B3330" t="str">
            <v>C0379</v>
          </cell>
          <cell r="C3330" t="str">
            <v>BASE DE FUSÍVEL TIPO 'NH' 4 ATÉ 1250A EM QUADRO DE FORÇA</v>
          </cell>
          <cell r="D3330" t="str">
            <v>UN</v>
          </cell>
          <cell r="E3330">
            <v>707.59</v>
          </cell>
          <cell r="F3330">
            <v>919.87</v>
          </cell>
        </row>
        <row r="3331">
          <cell r="B3331" t="str">
            <v>C4034</v>
          </cell>
          <cell r="C3331" t="str">
            <v>CAPACITOR 380 VAC, 25 KVAR - INSTALADO</v>
          </cell>
          <cell r="D3331" t="str">
            <v>CJ</v>
          </cell>
          <cell r="E3331">
            <v>1620.9</v>
          </cell>
          <cell r="F3331">
            <v>2107.17</v>
          </cell>
        </row>
        <row r="3332">
          <cell r="B3332" t="str">
            <v>C4057</v>
          </cell>
          <cell r="C3332" t="str">
            <v>CHAVE PRESSOSTÁTICA 2" - INSTALADO</v>
          </cell>
          <cell r="D3332" t="str">
            <v>UN</v>
          </cell>
          <cell r="E3332">
            <v>302.57</v>
          </cell>
          <cell r="F3332">
            <v>393.34</v>
          </cell>
        </row>
        <row r="3333">
          <cell r="B3333" t="str">
            <v>C0789</v>
          </cell>
          <cell r="C3333" t="str">
            <v>CHAVE SECCIONADORA TRIPOLAR ACIONAM.FRONTAL ROTATIVO 16A</v>
          </cell>
          <cell r="D3333" t="str">
            <v>UN</v>
          </cell>
          <cell r="E3333">
            <v>94.49</v>
          </cell>
          <cell r="F3333">
            <v>122.84</v>
          </cell>
        </row>
        <row r="3334">
          <cell r="B3334" t="str">
            <v>C0792</v>
          </cell>
          <cell r="C3334" t="str">
            <v>CHAVE SECCIONADORA TRIPOLAR ACIONAM.FRONTAL ROTATIVO 25A</v>
          </cell>
          <cell r="D3334" t="str">
            <v>UN</v>
          </cell>
          <cell r="E3334">
            <v>74.1</v>
          </cell>
          <cell r="F3334">
            <v>96.33</v>
          </cell>
        </row>
        <row r="3335">
          <cell r="B3335" t="str">
            <v>C0793</v>
          </cell>
          <cell r="C3335" t="str">
            <v>CHAVE SECCIONADORA TRIPOLAR ACIONAM.FRONTAL ROTATIVO 40A</v>
          </cell>
          <cell r="D3335" t="str">
            <v>UN</v>
          </cell>
          <cell r="E3335">
            <v>194.08</v>
          </cell>
          <cell r="F3335">
            <v>252.3</v>
          </cell>
        </row>
        <row r="3336">
          <cell r="B3336" t="str">
            <v>C0794</v>
          </cell>
          <cell r="C3336" t="str">
            <v>CHAVE SECCIONADORA TRIPOLAR ACIONAM.FRONTAL ROTATIVO 63A</v>
          </cell>
          <cell r="D3336" t="str">
            <v>UN</v>
          </cell>
          <cell r="E3336">
            <v>250.68</v>
          </cell>
          <cell r="F3336">
            <v>325.88</v>
          </cell>
        </row>
        <row r="3337">
          <cell r="B3337" t="str">
            <v>C0787</v>
          </cell>
          <cell r="C3337" t="str">
            <v>CHAVE SECCIONADORA TRIPOLAR ACIONAM.FRONTAL ROTATIVO 100A</v>
          </cell>
          <cell r="D3337" t="str">
            <v>UN</v>
          </cell>
          <cell r="E3337">
            <v>422.26</v>
          </cell>
          <cell r="F3337">
            <v>548.94</v>
          </cell>
        </row>
        <row r="3338">
          <cell r="B3338" t="str">
            <v>C0788</v>
          </cell>
          <cell r="C3338" t="str">
            <v>CHAVE SECCIONADORA TRIPOLAR ACIONAM.FRONTAL ROTATIVO 125A</v>
          </cell>
          <cell r="D3338" t="str">
            <v>UN</v>
          </cell>
          <cell r="E3338">
            <v>502.84</v>
          </cell>
          <cell r="F3338">
            <v>653.69</v>
          </cell>
        </row>
        <row r="3339">
          <cell r="B3339" t="str">
            <v>C0790</v>
          </cell>
          <cell r="C3339" t="str">
            <v>CHAVE SECCIONADORA TRIPOLAR ACIONAM.FRONTAL ROTATIVO 200A</v>
          </cell>
          <cell r="D3339" t="str">
            <v>UN</v>
          </cell>
          <cell r="E3339">
            <v>317.07</v>
          </cell>
          <cell r="F3339">
            <v>412.19</v>
          </cell>
        </row>
        <row r="3340">
          <cell r="B3340" t="str">
            <v>C0791</v>
          </cell>
          <cell r="C3340" t="str">
            <v>CHAVE SECCIONADORA TRIPOLAR ACIONAM.FRONTAL ROTATIVO 250A</v>
          </cell>
          <cell r="D3340" t="str">
            <v>UN</v>
          </cell>
          <cell r="E3340">
            <v>317.07</v>
          </cell>
          <cell r="F3340">
            <v>412.19</v>
          </cell>
        </row>
        <row r="3341">
          <cell r="B3341" t="str">
            <v>C0783</v>
          </cell>
          <cell r="C3341" t="str">
            <v>CHAVE SECCIONADORA ACIONAMENTO POR ALAVANCA.MONOPOLAR 40A</v>
          </cell>
          <cell r="D3341" t="str">
            <v>UN</v>
          </cell>
          <cell r="E3341">
            <v>106.53</v>
          </cell>
          <cell r="F3341">
            <v>138.49</v>
          </cell>
        </row>
        <row r="3342">
          <cell r="B3342" t="str">
            <v>C0785</v>
          </cell>
          <cell r="C3342" t="str">
            <v>CHAVE SECCIONADORA ACIONAMENTO POR ALAVANCA.TRIPOLAR 40A</v>
          </cell>
          <cell r="D3342" t="str">
            <v>UN</v>
          </cell>
          <cell r="E3342">
            <v>135.45</v>
          </cell>
          <cell r="F3342">
            <v>176.09</v>
          </cell>
        </row>
        <row r="3343">
          <cell r="B3343" t="str">
            <v>C0786</v>
          </cell>
          <cell r="C3343" t="str">
            <v>CHAVE SECCIONADORA ACIONAMENTO POR ALAVANCA.TRIPOLAR 63A</v>
          </cell>
          <cell r="D3343" t="str">
            <v>UN</v>
          </cell>
          <cell r="E3343">
            <v>219.74</v>
          </cell>
          <cell r="F3343">
            <v>285.66</v>
          </cell>
        </row>
        <row r="3344">
          <cell r="B3344" t="str">
            <v>C0784</v>
          </cell>
          <cell r="C3344" t="str">
            <v>CHAVE SECCIONADORA ACIONAMENTO POR ALAVANCA.TRIPOLAR 100A</v>
          </cell>
          <cell r="D3344" t="str">
            <v>UN</v>
          </cell>
          <cell r="E3344">
            <v>338.81</v>
          </cell>
          <cell r="F3344">
            <v>440.45</v>
          </cell>
        </row>
        <row r="3345">
          <cell r="B3345" t="str">
            <v>C4032</v>
          </cell>
          <cell r="C3345" t="str">
            <v>CHAVE SECCIONADORA C/ FUSÍVEL, ABERTURA SOB CARGA, 15 kV, 160 A - INSTALADO</v>
          </cell>
          <cell r="D3345" t="str">
            <v>UN</v>
          </cell>
          <cell r="E3345">
            <v>1264.3</v>
          </cell>
          <cell r="F3345">
            <v>1643.59</v>
          </cell>
        </row>
        <row r="3346">
          <cell r="B3346" t="str">
            <v>C4037</v>
          </cell>
          <cell r="C3346" t="str">
            <v>CHAVE SELETORA DE 3 POSIÇÕES - INSTALADO</v>
          </cell>
          <cell r="D3346" t="str">
            <v>UN</v>
          </cell>
          <cell r="E3346">
            <v>94.01</v>
          </cell>
          <cell r="F3346">
            <v>122.21</v>
          </cell>
        </row>
        <row r="3347">
          <cell r="B3347" t="str">
            <v>C4036</v>
          </cell>
          <cell r="C3347" t="str">
            <v>CONTACTOR 65A - INSTALADO</v>
          </cell>
          <cell r="D3347" t="str">
            <v>UN</v>
          </cell>
          <cell r="E3347">
            <v>384.65</v>
          </cell>
          <cell r="F3347">
            <v>500.05</v>
          </cell>
        </row>
        <row r="3348">
          <cell r="B3348" t="str">
            <v>C0780</v>
          </cell>
          <cell r="C3348" t="str">
            <v>CONTACTOR AUXILIAR 2NA + 2NF</v>
          </cell>
          <cell r="D3348" t="str">
            <v>UN</v>
          </cell>
          <cell r="E3348">
            <v>129.67</v>
          </cell>
          <cell r="F3348">
            <v>168.57</v>
          </cell>
        </row>
        <row r="3349">
          <cell r="B3349" t="str">
            <v>C0808</v>
          </cell>
          <cell r="C3349" t="str">
            <v>CONTROLADOR DE FATOR DE POTÊNCIA COM 8 ESTÁGIOS</v>
          </cell>
          <cell r="D3349" t="str">
            <v>UN</v>
          </cell>
          <cell r="E3349">
            <v>4735.8</v>
          </cell>
          <cell r="F3349">
            <v>6156.54</v>
          </cell>
        </row>
        <row r="3350">
          <cell r="B3350" t="str">
            <v>C4028</v>
          </cell>
          <cell r="C3350" t="str">
            <v>DISJUNTOR DE MÉDIA TENSÃO SF6 15 kV, 630 A, 3 PÓLOS, 30 kA/15kV, EXTRAÍVEL - INSTALADO</v>
          </cell>
          <cell r="D3350" t="str">
            <v>UN</v>
          </cell>
          <cell r="E3350">
            <v>26524.41</v>
          </cell>
          <cell r="F3350">
            <v>34481.73</v>
          </cell>
        </row>
        <row r="3351">
          <cell r="B3351" t="str">
            <v>C1092</v>
          </cell>
          <cell r="C3351" t="str">
            <v>DISJUNTOR MONOPOLAR EM QUADRO DE DISTRIBUIÇÃO 10A</v>
          </cell>
          <cell r="D3351" t="str">
            <v>UN</v>
          </cell>
          <cell r="E3351">
            <v>9.83</v>
          </cell>
          <cell r="F3351">
            <v>12.78</v>
          </cell>
        </row>
        <row r="3352">
          <cell r="B3352" t="str">
            <v>C1093</v>
          </cell>
          <cell r="C3352" t="str">
            <v>DISJUNTOR MONOPOLAR EM QUADRO DE DISTRIBUIÇÃO 16A</v>
          </cell>
          <cell r="D3352" t="str">
            <v>UN</v>
          </cell>
          <cell r="E3352">
            <v>9.83</v>
          </cell>
          <cell r="F3352">
            <v>12.78</v>
          </cell>
        </row>
        <row r="3353">
          <cell r="B3353" t="str">
            <v>C1095</v>
          </cell>
          <cell r="C3353" t="str">
            <v>DISJUNTOR MONOPOLAR EM QUADRO DE DISTRIBUIÇÃO 20A</v>
          </cell>
          <cell r="D3353" t="str">
            <v>UN</v>
          </cell>
          <cell r="E3353">
            <v>9.83</v>
          </cell>
          <cell r="F3353">
            <v>12.78</v>
          </cell>
        </row>
        <row r="3354">
          <cell r="B3354" t="str">
            <v>C1096</v>
          </cell>
          <cell r="C3354" t="str">
            <v>DISJUNTOR MONOPOLAR EM QUADRO DE DISTRIBUIÇÃO 25A</v>
          </cell>
          <cell r="D3354" t="str">
            <v>UN</v>
          </cell>
          <cell r="E3354">
            <v>9.83</v>
          </cell>
          <cell r="F3354">
            <v>12.78</v>
          </cell>
        </row>
        <row r="3355">
          <cell r="B3355" t="str">
            <v>C1098</v>
          </cell>
          <cell r="C3355" t="str">
            <v>DISJUNTOR MONOPOLAR EM QUADRO DE DISTRIBUIÇÃO 32A</v>
          </cell>
          <cell r="D3355" t="str">
            <v>UN</v>
          </cell>
          <cell r="E3355">
            <v>9.83</v>
          </cell>
          <cell r="F3355">
            <v>12.78</v>
          </cell>
        </row>
        <row r="3356">
          <cell r="B3356" t="str">
            <v>C1099</v>
          </cell>
          <cell r="C3356" t="str">
            <v>DISJUNTOR MONOPOLAR EM QUADRO DE DISTRIBUIÇÃO 40A</v>
          </cell>
          <cell r="D3356" t="str">
            <v>UN</v>
          </cell>
          <cell r="E3356">
            <v>13.03</v>
          </cell>
          <cell r="F3356">
            <v>16.94</v>
          </cell>
        </row>
        <row r="3357">
          <cell r="B3357" t="str">
            <v>C1101</v>
          </cell>
          <cell r="C3357" t="str">
            <v>DISJUNTOR MONOPOLAR EM QUADRO DE DISTRIBUIÇÃO 50A</v>
          </cell>
          <cell r="D3357" t="str">
            <v>UN</v>
          </cell>
          <cell r="E3357">
            <v>13.03</v>
          </cell>
          <cell r="F3357">
            <v>16.94</v>
          </cell>
        </row>
        <row r="3358">
          <cell r="B3358" t="str">
            <v>C1081</v>
          </cell>
          <cell r="C3358" t="str">
            <v>DISJUNTOR BIPOLAR EM QUADRO DE DISTRIBUICAO 10A</v>
          </cell>
          <cell r="D3358" t="str">
            <v>UN</v>
          </cell>
          <cell r="E3358">
            <v>41.45</v>
          </cell>
          <cell r="F3358">
            <v>53.89</v>
          </cell>
        </row>
        <row r="3359">
          <cell r="B3359" t="str">
            <v>C1082</v>
          </cell>
          <cell r="C3359" t="str">
            <v>DISJUNTOR BIPOLAR EM QUADRO DE DISTRIBUIÇÃO 16A</v>
          </cell>
          <cell r="D3359" t="str">
            <v>UN</v>
          </cell>
          <cell r="E3359">
            <v>44.34</v>
          </cell>
          <cell r="F3359">
            <v>57.64</v>
          </cell>
        </row>
        <row r="3360">
          <cell r="B3360" t="str">
            <v>C1084</v>
          </cell>
          <cell r="C3360" t="str">
            <v>DISJUNTOR BIPOLAR EM QUADRO DE DISTRIBUIÇÃO 20A</v>
          </cell>
          <cell r="D3360" t="str">
            <v>UN</v>
          </cell>
          <cell r="E3360">
            <v>44.34</v>
          </cell>
          <cell r="F3360">
            <v>57.64</v>
          </cell>
        </row>
        <row r="3361">
          <cell r="B3361" t="str">
            <v>C1085</v>
          </cell>
          <cell r="C3361" t="str">
            <v>DISJUNTOR BIPOLAR EM QUADRO DE DISTRIBUIÇÃO 25A</v>
          </cell>
          <cell r="D3361" t="str">
            <v>UN</v>
          </cell>
          <cell r="E3361">
            <v>44.34</v>
          </cell>
          <cell r="F3361">
            <v>57.64</v>
          </cell>
        </row>
        <row r="3362">
          <cell r="B3362" t="str">
            <v>C1087</v>
          </cell>
          <cell r="C3362" t="str">
            <v>DISJUNTOR BIPOLAR EM QUADRO DE DISTRIBUIÇÃO 32A</v>
          </cell>
          <cell r="D3362" t="str">
            <v>UN</v>
          </cell>
          <cell r="E3362">
            <v>44.34</v>
          </cell>
          <cell r="F3362">
            <v>57.64</v>
          </cell>
        </row>
        <row r="3363">
          <cell r="B3363" t="str">
            <v>C1088</v>
          </cell>
          <cell r="C3363" t="str">
            <v>DISJUNTOR BIPOLAR EM QUADRO DE DISTRIBUIÇÃO 40A</v>
          </cell>
          <cell r="D3363" t="str">
            <v>UN</v>
          </cell>
          <cell r="E3363">
            <v>41.45</v>
          </cell>
          <cell r="F3363">
            <v>53.89</v>
          </cell>
        </row>
        <row r="3364">
          <cell r="B3364" t="str">
            <v>C1090</v>
          </cell>
          <cell r="C3364" t="str">
            <v>DISJUNTOR BIPOLAR EM QUADRO DE DISTRIBUIÇÃO 50A</v>
          </cell>
          <cell r="D3364" t="str">
            <v>UN</v>
          </cell>
          <cell r="E3364">
            <v>41.45</v>
          </cell>
          <cell r="F3364">
            <v>53.89</v>
          </cell>
        </row>
        <row r="3365">
          <cell r="B3365" t="str">
            <v>C4530</v>
          </cell>
          <cell r="C3365" t="str">
            <v>DISJUNTOR DIFERENCIAL DR-16A - 40A, 30mA</v>
          </cell>
          <cell r="D3365" t="str">
            <v>UN</v>
          </cell>
          <cell r="E3365">
            <v>111.74</v>
          </cell>
          <cell r="F3365">
            <v>145.26</v>
          </cell>
        </row>
        <row r="3366">
          <cell r="B3366" t="str">
            <v>C4531</v>
          </cell>
          <cell r="C3366" t="str">
            <v>DISJUNTOR DIFERENCIAL DR-80A, 30mA</v>
          </cell>
          <cell r="D3366" t="str">
            <v>UN</v>
          </cell>
          <cell r="E3366">
            <v>142.74</v>
          </cell>
          <cell r="F3366">
            <v>185.56</v>
          </cell>
        </row>
        <row r="3367">
          <cell r="B3367" t="str">
            <v>C1106</v>
          </cell>
          <cell r="C3367" t="str">
            <v>DISJUNTOR TRIPOLAR C/ACIONAMENTO NA PORTA DO Q.D.ATE 16 A</v>
          </cell>
          <cell r="D3367" t="str">
            <v>UN</v>
          </cell>
          <cell r="E3367">
            <v>49.08</v>
          </cell>
          <cell r="F3367">
            <v>63.8</v>
          </cell>
        </row>
        <row r="3368">
          <cell r="B3368" t="str">
            <v>C1111</v>
          </cell>
          <cell r="C3368" t="str">
            <v>DISJUNTOR TRIPOLAR C/ACIONAMENTO NA PORTA DO Q.D.ATE 32A</v>
          </cell>
          <cell r="D3368" t="str">
            <v>UN</v>
          </cell>
          <cell r="E3368">
            <v>61.52</v>
          </cell>
          <cell r="F3368">
            <v>79.98</v>
          </cell>
        </row>
        <row r="3369">
          <cell r="B3369" t="str">
            <v>C1114</v>
          </cell>
          <cell r="C3369" t="str">
            <v>DISJUNTOR TRIPOLAR C/ACIONAMENTO NA PORTA DO Q.D.ATE 63A</v>
          </cell>
          <cell r="D3369" t="str">
            <v>UN</v>
          </cell>
          <cell r="E3369">
            <v>90.69</v>
          </cell>
          <cell r="F3369">
            <v>117.9</v>
          </cell>
        </row>
        <row r="3370">
          <cell r="B3370" t="str">
            <v>C1104</v>
          </cell>
          <cell r="C3370" t="str">
            <v>DISJUNTOR TRIPOLAR C/ACIONAMENTO NA PORTA DO Q.D.ATE 100A</v>
          </cell>
          <cell r="D3370" t="str">
            <v>UN</v>
          </cell>
          <cell r="E3370">
            <v>81.54</v>
          </cell>
          <cell r="F3370">
            <v>106</v>
          </cell>
        </row>
        <row r="3371">
          <cell r="B3371" t="str">
            <v>C1108</v>
          </cell>
          <cell r="C3371" t="str">
            <v>DISJUNTOR TRIPOLAR C/ACIONAMENTO NA PORTA DO Q.D.ATE 160A</v>
          </cell>
          <cell r="D3371" t="str">
            <v>UN</v>
          </cell>
          <cell r="E3371">
            <v>181.8</v>
          </cell>
          <cell r="F3371">
            <v>236.34</v>
          </cell>
        </row>
        <row r="3372">
          <cell r="B3372" t="str">
            <v>C1109</v>
          </cell>
          <cell r="C3372" t="str">
            <v>DISJUNTOR TRIPOLAR C/ACIONAMENTO NA PORTA DO Q.D.ATE 250A</v>
          </cell>
          <cell r="D3372" t="str">
            <v>UN</v>
          </cell>
          <cell r="E3372">
            <v>1708.53</v>
          </cell>
          <cell r="F3372">
            <v>2221.09</v>
          </cell>
        </row>
        <row r="3373">
          <cell r="B3373" t="str">
            <v>C1112</v>
          </cell>
          <cell r="C3373" t="str">
            <v>DISJUNTOR TRIPOLAR C/ACIONAMENTO NA PORTA DO Q.D.ATE 400A</v>
          </cell>
          <cell r="D3373" t="str">
            <v>UN</v>
          </cell>
          <cell r="E3373">
            <v>1970.87</v>
          </cell>
          <cell r="F3373">
            <v>2562.13</v>
          </cell>
        </row>
        <row r="3374">
          <cell r="B3374" t="str">
            <v>C1113</v>
          </cell>
          <cell r="C3374" t="str">
            <v>DISJUNTOR TRIPOLAR C/ACIONAMENTO NA PORTA DO Q.D.ATE 630A</v>
          </cell>
          <cell r="D3374" t="str">
            <v>UN</v>
          </cell>
          <cell r="E3374">
            <v>2710.28</v>
          </cell>
          <cell r="F3374">
            <v>3523.36</v>
          </cell>
        </row>
        <row r="3375">
          <cell r="B3375" t="str">
            <v>C1103</v>
          </cell>
          <cell r="C3375" t="str">
            <v>DISJUNTOR TRIPOLAR C/ACIONAMENTO NA PORTA DO Q.D.ATE 1000A</v>
          </cell>
          <cell r="D3375" t="str">
            <v>UN</v>
          </cell>
          <cell r="E3375">
            <v>10452.78</v>
          </cell>
          <cell r="F3375">
            <v>13588.61</v>
          </cell>
        </row>
        <row r="3376">
          <cell r="B3376" t="str">
            <v>C1105</v>
          </cell>
          <cell r="C3376" t="str">
            <v>DISJUNTOR TRIPOLAR C/ACIONAMENTO NA PORTA DO Q.D.ATE 1250A</v>
          </cell>
          <cell r="D3376" t="str">
            <v>UN</v>
          </cell>
          <cell r="E3376">
            <v>10471.19</v>
          </cell>
          <cell r="F3376">
            <v>13612.55</v>
          </cell>
        </row>
        <row r="3377">
          <cell r="B3377" t="str">
            <v>C1107</v>
          </cell>
          <cell r="C3377" t="str">
            <v>DISJUNTOR TRIPOLAR C/ACIONAMENTO NA PORTA DO Q.D.ATE 1600A</v>
          </cell>
          <cell r="D3377" t="str">
            <v>UN</v>
          </cell>
          <cell r="E3377">
            <v>14572.07</v>
          </cell>
          <cell r="F3377">
            <v>18943.69</v>
          </cell>
        </row>
        <row r="3378">
          <cell r="B3378" t="str">
            <v>C1115</v>
          </cell>
          <cell r="C3378" t="str">
            <v>DISJUNTOR TRIPOLAR C/ACIONAMENTO NA PORTA DO Q.D.ATE 2500A</v>
          </cell>
          <cell r="D3378" t="str">
            <v>UN</v>
          </cell>
          <cell r="E3378">
            <v>25001.04</v>
          </cell>
          <cell r="F3378">
            <v>32501.35</v>
          </cell>
        </row>
        <row r="3379">
          <cell r="B3379" t="str">
            <v>C1110</v>
          </cell>
          <cell r="C3379" t="str">
            <v>DISJUNTOR TRIPOLAR C/ACIONAMENTO NA PORTA DO Q.D.ATE 3150A</v>
          </cell>
          <cell r="D3379" t="str">
            <v>UN</v>
          </cell>
          <cell r="E3379">
            <v>26135.67</v>
          </cell>
          <cell r="F3379">
            <v>33976.37</v>
          </cell>
        </row>
        <row r="3380">
          <cell r="B3380" t="str">
            <v>C1116</v>
          </cell>
          <cell r="C3380" t="str">
            <v>DISJUNTOR TRIPOLAR COMPACTO EM QD - 175A</v>
          </cell>
          <cell r="D3380" t="str">
            <v>UN</v>
          </cell>
          <cell r="E3380">
            <v>181.8</v>
          </cell>
          <cell r="F3380">
            <v>236.34</v>
          </cell>
        </row>
        <row r="3381">
          <cell r="B3381" t="str">
            <v>C1118</v>
          </cell>
          <cell r="C3381" t="str">
            <v>DISJUNTOR TRIPOLAR EM QUADRO DE DISTRIBUIÇÃO 10A</v>
          </cell>
          <cell r="D3381" t="str">
            <v>UN</v>
          </cell>
          <cell r="E3381">
            <v>59.1</v>
          </cell>
          <cell r="F3381">
            <v>76.83</v>
          </cell>
        </row>
        <row r="3382">
          <cell r="B3382" t="str">
            <v>C1119</v>
          </cell>
          <cell r="C3382" t="str">
            <v>DISJUNTOR TRIPOLAR EM QUADRO DE DISTRIBUIÇÃO 16A</v>
          </cell>
          <cell r="D3382" t="str">
            <v>UN</v>
          </cell>
          <cell r="E3382">
            <v>59.1</v>
          </cell>
          <cell r="F3382">
            <v>76.83</v>
          </cell>
        </row>
        <row r="3383">
          <cell r="B3383" t="str">
            <v>C1121</v>
          </cell>
          <cell r="C3383" t="str">
            <v>DISJUNTOR TRIPOLAR EM QUADRO DE DISTRIBUIÇÃO 20A</v>
          </cell>
          <cell r="D3383" t="str">
            <v>UN</v>
          </cell>
          <cell r="E3383">
            <v>59.1</v>
          </cell>
          <cell r="F3383">
            <v>76.83</v>
          </cell>
        </row>
        <row r="3384">
          <cell r="B3384" t="str">
            <v>C1122</v>
          </cell>
          <cell r="C3384" t="str">
            <v>DISJUNTOR TRIPOLAR EM QUADRO DE DISTRIBUIÇÃO 25A</v>
          </cell>
          <cell r="D3384" t="str">
            <v>UN</v>
          </cell>
          <cell r="E3384">
            <v>59.1</v>
          </cell>
          <cell r="F3384">
            <v>76.83</v>
          </cell>
        </row>
        <row r="3385">
          <cell r="B3385" t="str">
            <v>C1124</v>
          </cell>
          <cell r="C3385" t="str">
            <v>DISJUNTOR TRIPOLAR EM QUADRO DE DISTRIBUIÇÃO 32A</v>
          </cell>
          <cell r="D3385" t="str">
            <v>UN</v>
          </cell>
          <cell r="E3385">
            <v>59.1</v>
          </cell>
          <cell r="F3385">
            <v>76.83</v>
          </cell>
        </row>
        <row r="3386">
          <cell r="B3386" t="str">
            <v>C1125</v>
          </cell>
          <cell r="C3386" t="str">
            <v>DISJUNTOR TRIPOLAR EM QUADRO DE DISTRIBUIÇÃO 40A</v>
          </cell>
          <cell r="D3386" t="str">
            <v>UN</v>
          </cell>
          <cell r="E3386">
            <v>59.1</v>
          </cell>
          <cell r="F3386">
            <v>76.83</v>
          </cell>
        </row>
        <row r="3387">
          <cell r="B3387" t="str">
            <v>C1127</v>
          </cell>
          <cell r="C3387" t="str">
            <v>DISJUNTOR TRIPOLAR EM QUADRO DE DISTRIBUIÇÃO 50A</v>
          </cell>
          <cell r="D3387" t="str">
            <v>UN</v>
          </cell>
          <cell r="E3387">
            <v>59.1</v>
          </cell>
          <cell r="F3387">
            <v>76.83</v>
          </cell>
        </row>
        <row r="3388">
          <cell r="B3388" t="str">
            <v>C1128</v>
          </cell>
          <cell r="C3388" t="str">
            <v>DISJUNTOR TRIPOLAR EM QUADRO DE DISTRIBUIÇÃO 60A</v>
          </cell>
          <cell r="D3388" t="str">
            <v>UN</v>
          </cell>
          <cell r="E3388">
            <v>67.36</v>
          </cell>
          <cell r="F3388">
            <v>87.57</v>
          </cell>
        </row>
        <row r="3389">
          <cell r="B3389" t="str">
            <v>C1130</v>
          </cell>
          <cell r="C3389" t="str">
            <v>DISJUNTOR TRIPOLAR EM QUADRO DE DISTRIBUIÇÃO 70A</v>
          </cell>
          <cell r="D3389" t="str">
            <v>UN</v>
          </cell>
          <cell r="E3389">
            <v>67.36</v>
          </cell>
          <cell r="F3389">
            <v>87.57</v>
          </cell>
        </row>
        <row r="3390">
          <cell r="B3390" t="str">
            <v>C1131</v>
          </cell>
          <cell r="C3390" t="str">
            <v>DISJUNTOR TRIPOLAR EM QUADRO DE DISTRIBUIÇÃO 90A</v>
          </cell>
          <cell r="D3390" t="str">
            <v>UN</v>
          </cell>
          <cell r="E3390">
            <v>67.36</v>
          </cell>
          <cell r="F3390">
            <v>87.57</v>
          </cell>
        </row>
        <row r="3391">
          <cell r="B3391" t="str">
            <v>C1117</v>
          </cell>
          <cell r="C3391" t="str">
            <v>DISJUNTOR TRIPOLAR EM QUADRO DE DISTRIBUIÇÃO 100A</v>
          </cell>
          <cell r="D3391" t="str">
            <v>UN</v>
          </cell>
          <cell r="E3391">
            <v>67.36</v>
          </cell>
          <cell r="F3391">
            <v>87.57</v>
          </cell>
        </row>
        <row r="3392">
          <cell r="B3392" t="str">
            <v>C4035</v>
          </cell>
          <cell r="C3392" t="str">
            <v>FUSÍVEL NH 100A - INSTALADO</v>
          </cell>
          <cell r="D3392" t="str">
            <v>UN</v>
          </cell>
          <cell r="E3392">
            <v>12.97</v>
          </cell>
          <cell r="F3392">
            <v>16.86</v>
          </cell>
        </row>
        <row r="3393">
          <cell r="B3393" t="str">
            <v>C3567</v>
          </cell>
          <cell r="C3393" t="str">
            <v>MUTIRÃO MISTO - DISJUNTOR MONOPOLAR EM QUADRO DE DISTRIBUIÇÃO DE 16A</v>
          </cell>
          <cell r="D3393" t="str">
            <v>UN</v>
          </cell>
          <cell r="E3393">
            <v>8.17</v>
          </cell>
          <cell r="F3393">
            <v>10.62</v>
          </cell>
        </row>
        <row r="3394">
          <cell r="B3394" t="str">
            <v>C4029</v>
          </cell>
          <cell r="C3394" t="str">
            <v>RELÉ DIGITAL MULTIFUNÇÃO, TRIFÁSICO, 115V, TENSÃO AUXILIAR 120Vcc - INSTALADO</v>
          </cell>
          <cell r="D3394" t="str">
            <v>UN</v>
          </cell>
          <cell r="E3394">
            <v>9185.1</v>
          </cell>
          <cell r="F3394">
            <v>11940.63</v>
          </cell>
        </row>
        <row r="3395">
          <cell r="B3395" t="str">
            <v>C2260</v>
          </cell>
          <cell r="C3395" t="str">
            <v>SECCIONADOR FUSÍVEL DIAZED MONOPOLAR ATE 25A</v>
          </cell>
          <cell r="D3395" t="str">
            <v>UN</v>
          </cell>
          <cell r="E3395">
            <v>55.25</v>
          </cell>
          <cell r="F3395">
            <v>71.83</v>
          </cell>
        </row>
        <row r="3396">
          <cell r="B3396" t="str">
            <v>C2261</v>
          </cell>
          <cell r="C3396" t="str">
            <v>SECCIONADOR FUSÍVEL DIAZED MONOPOLAR ATE 63A</v>
          </cell>
          <cell r="D3396" t="str">
            <v>UN</v>
          </cell>
          <cell r="E3396">
            <v>78.92</v>
          </cell>
          <cell r="F3396">
            <v>102.6</v>
          </cell>
        </row>
        <row r="3397">
          <cell r="B3397" t="str">
            <v>C2259</v>
          </cell>
          <cell r="C3397" t="str">
            <v>SECCIONADOR FUSÍVEL DIAZED BIPOLAR.ATE 25A</v>
          </cell>
          <cell r="D3397" t="str">
            <v>UN</v>
          </cell>
          <cell r="E3397">
            <v>149.46</v>
          </cell>
          <cell r="F3397">
            <v>194.3</v>
          </cell>
        </row>
        <row r="3398">
          <cell r="B3398" t="str">
            <v>C2258</v>
          </cell>
          <cell r="C3398" t="str">
            <v>SECCIONADOR FUSÍVEL DIAZED BIPOLAR ATE 63 A</v>
          </cell>
          <cell r="D3398" t="str">
            <v>UN</v>
          </cell>
          <cell r="E3398">
            <v>151.4</v>
          </cell>
          <cell r="F3398">
            <v>196.82</v>
          </cell>
        </row>
        <row r="3399">
          <cell r="B3399" t="str">
            <v>C2262</v>
          </cell>
          <cell r="C3399" t="str">
            <v>SECCIONADOR FUSÍVEL DIAZED TRIPOLAR ATE 25A, EM QUADRO DISTRIBUIÇÃO</v>
          </cell>
          <cell r="D3399" t="str">
            <v>UN</v>
          </cell>
          <cell r="E3399">
            <v>152.87</v>
          </cell>
          <cell r="F3399">
            <v>198.73</v>
          </cell>
        </row>
        <row r="3400">
          <cell r="B3400" t="str">
            <v>C2263</v>
          </cell>
          <cell r="C3400" t="str">
            <v>SECCIONADOR FUSÍVEL NH TRIPOLAR MANOBRA C/CARGA.ATE 125A</v>
          </cell>
          <cell r="D3400" t="str">
            <v>UN</v>
          </cell>
          <cell r="E3400">
            <v>173.87</v>
          </cell>
          <cell r="F3400">
            <v>226.03</v>
          </cell>
        </row>
        <row r="3401">
          <cell r="B3401" t="str">
            <v>C2264</v>
          </cell>
          <cell r="C3401" t="str">
            <v>SECCIONADOR FUSÍVEL NH TRIPOLAR MANOBRA C/CARGA.ATE 250A</v>
          </cell>
          <cell r="D3401" t="str">
            <v>UN</v>
          </cell>
          <cell r="E3401">
            <v>331.81</v>
          </cell>
          <cell r="F3401">
            <v>431.35</v>
          </cell>
        </row>
        <row r="3402">
          <cell r="B3402" t="str">
            <v>C2265</v>
          </cell>
          <cell r="C3402" t="str">
            <v>SECCIONADOR FUSÍVEL NH TRIPOLAR MANOBRA S/CARGA.ATE 250A</v>
          </cell>
          <cell r="D3402" t="str">
            <v>UN</v>
          </cell>
          <cell r="E3402">
            <v>331.81</v>
          </cell>
          <cell r="F3402">
            <v>431.35</v>
          </cell>
        </row>
        <row r="3403">
          <cell r="B3403" t="str">
            <v>C2266</v>
          </cell>
          <cell r="C3403" t="str">
            <v>SECCIONADOR FUSÍVEL NH TRIPOLAR MANOBRA S/CARGA.ATE 400A</v>
          </cell>
          <cell r="D3403" t="str">
            <v>UN</v>
          </cell>
          <cell r="E3403">
            <v>523.7</v>
          </cell>
          <cell r="F3403">
            <v>680.81</v>
          </cell>
        </row>
        <row r="3404">
          <cell r="B3404" t="str">
            <v>C2267</v>
          </cell>
          <cell r="C3404" t="str">
            <v>SECCIONADOR FUSÍVEL NH TRIPOLAR MANOBRA S/CARGA.ATE 630A</v>
          </cell>
          <cell r="D3404" t="str">
            <v>UN</v>
          </cell>
          <cell r="E3404">
            <v>693.52</v>
          </cell>
          <cell r="F3404">
            <v>901.58</v>
          </cell>
        </row>
        <row r="3405">
          <cell r="C3405" t="str">
            <v>TOMADAS / INTERRUPTORES / ESPELHOS</v>
          </cell>
          <cell r="F3405">
            <v>0</v>
          </cell>
        </row>
        <row r="3406">
          <cell r="B3406" t="str">
            <v>C0597</v>
          </cell>
          <cell r="C3406" t="str">
            <v>CAIXA DE AÇO INOXIDÁVEL C/ 8 TOMADAS 2P+T/250V (COMPLETA)</v>
          </cell>
          <cell r="D3406" t="str">
            <v>UN</v>
          </cell>
          <cell r="E3406">
            <v>105.34</v>
          </cell>
          <cell r="F3406">
            <v>136.94</v>
          </cell>
        </row>
        <row r="3407">
          <cell r="B3407" t="str">
            <v>C3477</v>
          </cell>
          <cell r="C3407" t="str">
            <v>CAIXA DE PISO EM LATÃO P/ DUAS TOMADAS DIAM.=2"</v>
          </cell>
          <cell r="D3407" t="str">
            <v>UN</v>
          </cell>
          <cell r="E3407">
            <v>48.66</v>
          </cell>
          <cell r="F3407">
            <v>63.26</v>
          </cell>
        </row>
        <row r="3408">
          <cell r="B3408" t="str">
            <v>C0670</v>
          </cell>
          <cell r="C3408" t="str">
            <v>CAMPAINHA TIPO SIRENE ESCOLAR, C/INTERRUPTOR PULSADOR</v>
          </cell>
          <cell r="D3408" t="str">
            <v>UN</v>
          </cell>
          <cell r="E3408">
            <v>150.02</v>
          </cell>
          <cell r="F3408">
            <v>195.03</v>
          </cell>
        </row>
        <row r="3409">
          <cell r="B3409" t="str">
            <v>C0863</v>
          </cell>
          <cell r="C3409" t="str">
            <v>CONJUNTO ARSTOP COMPLETO (15 A 30A)</v>
          </cell>
          <cell r="D3409" t="str">
            <v>UN</v>
          </cell>
          <cell r="E3409">
            <v>25.22</v>
          </cell>
          <cell r="F3409">
            <v>32.79</v>
          </cell>
        </row>
        <row r="3410">
          <cell r="B3410" t="str">
            <v>C1491</v>
          </cell>
          <cell r="C3410" t="str">
            <v>INTERRUPTOR UMA TECLA BIPOLAR PARALELO 20A 250V</v>
          </cell>
          <cell r="D3410" t="str">
            <v>UN</v>
          </cell>
          <cell r="E3410">
            <v>19.81</v>
          </cell>
          <cell r="F3410">
            <v>25.75</v>
          </cell>
        </row>
        <row r="3411">
          <cell r="B3411" t="str">
            <v>C1492</v>
          </cell>
          <cell r="C3411" t="str">
            <v>INTERRUPTOR UMA TECLA PARALELO 10A 250V</v>
          </cell>
          <cell r="D3411" t="str">
            <v>UN</v>
          </cell>
          <cell r="E3411">
            <v>10.19</v>
          </cell>
          <cell r="F3411">
            <v>13.25</v>
          </cell>
        </row>
        <row r="3412">
          <cell r="B3412" t="str">
            <v>C1493</v>
          </cell>
          <cell r="C3412" t="str">
            <v>INTERRUPTOR UMA TECLA PARALELO E TOMADA UNIVERSAL 10A 250V</v>
          </cell>
          <cell r="D3412" t="str">
            <v>UN</v>
          </cell>
          <cell r="E3412">
            <v>15.54</v>
          </cell>
          <cell r="F3412">
            <v>20.2</v>
          </cell>
        </row>
        <row r="3413">
          <cell r="B3413" t="str">
            <v>C1494</v>
          </cell>
          <cell r="C3413" t="str">
            <v>INTERRUPTOR UMA TECLA SIMPLES 10A 250V</v>
          </cell>
          <cell r="D3413" t="str">
            <v>UN</v>
          </cell>
          <cell r="E3413">
            <v>7.66</v>
          </cell>
          <cell r="F3413">
            <v>9.96</v>
          </cell>
        </row>
        <row r="3414">
          <cell r="B3414" t="str">
            <v>C1498</v>
          </cell>
          <cell r="C3414" t="str">
            <v>INTERRUPTOR.UMA TECLA SIMPLES UMA PARALELA.10A.250V</v>
          </cell>
          <cell r="D3414" t="str">
            <v>UN</v>
          </cell>
          <cell r="E3414">
            <v>15.71</v>
          </cell>
          <cell r="F3414">
            <v>20.42</v>
          </cell>
        </row>
        <row r="3415">
          <cell r="B3415" t="str">
            <v>C1497</v>
          </cell>
          <cell r="C3415" t="str">
            <v>INTERRUPTOR UMA TECLA SIMPLES UMA P/CAMPAINHA 10A 250V</v>
          </cell>
          <cell r="D3415" t="str">
            <v>UN</v>
          </cell>
          <cell r="E3415">
            <v>13.31</v>
          </cell>
          <cell r="F3415">
            <v>17.3</v>
          </cell>
        </row>
        <row r="3416">
          <cell r="B3416" t="str">
            <v>C1496</v>
          </cell>
          <cell r="C3416" t="str">
            <v>INTERRUPTOR UMA TECLA SIMPLES E TOMADA UNIVERSAL 10A 250V</v>
          </cell>
          <cell r="D3416" t="str">
            <v>UN</v>
          </cell>
          <cell r="E3416">
            <v>13.41</v>
          </cell>
          <cell r="F3416">
            <v>17.43</v>
          </cell>
        </row>
        <row r="3417">
          <cell r="B3417" t="str">
            <v>C1495</v>
          </cell>
          <cell r="C3417" t="str">
            <v>INTERRUPTOR UMA TECLA SIMPLES DUAS PARALELO 10A 250V</v>
          </cell>
          <cell r="D3417" t="str">
            <v>UN</v>
          </cell>
          <cell r="E3417">
            <v>23.25</v>
          </cell>
          <cell r="F3417">
            <v>30.23</v>
          </cell>
        </row>
        <row r="3418">
          <cell r="B3418" t="str">
            <v>C1490</v>
          </cell>
          <cell r="C3418" t="str">
            <v>INTERRUPTOR UMA TECLA 10A - 250V, SISTEMA "X"</v>
          </cell>
          <cell r="D3418" t="str">
            <v>UN</v>
          </cell>
          <cell r="E3418">
            <v>10.09</v>
          </cell>
          <cell r="F3418">
            <v>13.12</v>
          </cell>
        </row>
        <row r="3419">
          <cell r="B3419" t="str">
            <v>C1481</v>
          </cell>
          <cell r="C3419" t="str">
            <v>INTERRUPTOR DUAS TECLAS PARALELO 10A 250V</v>
          </cell>
          <cell r="D3419" t="str">
            <v>UN</v>
          </cell>
          <cell r="E3419">
            <v>18.32</v>
          </cell>
          <cell r="F3419">
            <v>23.82</v>
          </cell>
        </row>
        <row r="3420">
          <cell r="B3420" t="str">
            <v>C1482</v>
          </cell>
          <cell r="C3420" t="str">
            <v>INTERRUPTOR DUAS TECLAS PARALELO E TOMADA 10A 250V</v>
          </cell>
          <cell r="D3420" t="str">
            <v>UN</v>
          </cell>
          <cell r="E3420">
            <v>24.15</v>
          </cell>
          <cell r="F3420">
            <v>31.4</v>
          </cell>
        </row>
        <row r="3421">
          <cell r="B3421" t="str">
            <v>C1479</v>
          </cell>
          <cell r="C3421" t="str">
            <v>INTERRUPTOR DUAS TECLAS SIMPLES 10A 250V</v>
          </cell>
          <cell r="D3421" t="str">
            <v>UN</v>
          </cell>
          <cell r="E3421">
            <v>13.31</v>
          </cell>
          <cell r="F3421">
            <v>17.3</v>
          </cell>
        </row>
        <row r="3422">
          <cell r="B3422" t="str">
            <v>C1484</v>
          </cell>
          <cell r="C3422" t="str">
            <v>INTERRUPTOR DUAS TECLAS SIMPLES UMA PARALELO 10A 250V</v>
          </cell>
          <cell r="D3422" t="str">
            <v>UN</v>
          </cell>
          <cell r="E3422">
            <v>22.08</v>
          </cell>
          <cell r="F3422">
            <v>28.7</v>
          </cell>
        </row>
        <row r="3423">
          <cell r="B3423" t="str">
            <v>C1483</v>
          </cell>
          <cell r="C3423" t="str">
            <v>INTERRUPTOR DUAS TECLAS SIMPLES E TOMADA 10A 250V</v>
          </cell>
          <cell r="D3423" t="str">
            <v>UN</v>
          </cell>
          <cell r="E3423">
            <v>17.49</v>
          </cell>
          <cell r="F3423">
            <v>22.74</v>
          </cell>
        </row>
        <row r="3424">
          <cell r="B3424" t="str">
            <v>C1480</v>
          </cell>
          <cell r="C3424" t="str">
            <v>INTERRUPTOR DUAS TECLAS 10A - 250V, SISTEMA "X"</v>
          </cell>
          <cell r="D3424" t="str">
            <v>UN</v>
          </cell>
          <cell r="E3424">
            <v>13.41</v>
          </cell>
          <cell r="F3424">
            <v>17.43</v>
          </cell>
        </row>
        <row r="3425">
          <cell r="B3425" t="str">
            <v>C1485</v>
          </cell>
          <cell r="C3425" t="str">
            <v>INTERRUPTOR PULSADOR DE CAMPAINHA 10A 250V</v>
          </cell>
          <cell r="D3425" t="str">
            <v>UN</v>
          </cell>
          <cell r="E3425">
            <v>7.95</v>
          </cell>
          <cell r="F3425">
            <v>10.34</v>
          </cell>
        </row>
        <row r="3426">
          <cell r="B3426" t="str">
            <v>C1488</v>
          </cell>
          <cell r="C3426" t="str">
            <v>INTERRUPTOR TRES TECLAS PARALELO 10A 250V</v>
          </cell>
          <cell r="D3426" t="str">
            <v>UN</v>
          </cell>
          <cell r="E3426">
            <v>25.51</v>
          </cell>
          <cell r="F3426">
            <v>33.16</v>
          </cell>
        </row>
        <row r="3427">
          <cell r="B3427" t="str">
            <v>C1489</v>
          </cell>
          <cell r="C3427" t="str">
            <v>INTERRUPTOR TRES TECLAS SIMPLES 10A 250V</v>
          </cell>
          <cell r="D3427" t="str">
            <v>UN</v>
          </cell>
          <cell r="E3427">
            <v>18.86</v>
          </cell>
          <cell r="F3427">
            <v>24.52</v>
          </cell>
        </row>
        <row r="3428">
          <cell r="B3428" t="str">
            <v>C1486</v>
          </cell>
          <cell r="C3428" t="str">
            <v>INTERRUPTOR TECLA SIMPLES TECLA PARALELO E TOMADA 10A 250V</v>
          </cell>
          <cell r="D3428" t="str">
            <v>UN</v>
          </cell>
          <cell r="E3428">
            <v>23.13</v>
          </cell>
          <cell r="F3428">
            <v>30.07</v>
          </cell>
        </row>
        <row r="3429">
          <cell r="B3429" t="str">
            <v>C1487</v>
          </cell>
          <cell r="C3429" t="str">
            <v>INTERRUPTOR TIPO CHAMADA ENFERMARIA</v>
          </cell>
          <cell r="D3429" t="str">
            <v>UN</v>
          </cell>
          <cell r="E3429">
            <v>10.02</v>
          </cell>
          <cell r="F3429">
            <v>13.03</v>
          </cell>
        </row>
        <row r="3430">
          <cell r="B3430" t="str">
            <v>C3573</v>
          </cell>
          <cell r="C3430" t="str">
            <v>MUTIRÃO MISTO - INTERRUPTOR UMA TECLA SIMPLES E TOMADA UNIVERSAL 10A 250V</v>
          </cell>
          <cell r="D3430" t="str">
            <v>UN</v>
          </cell>
          <cell r="E3430">
            <v>11.37</v>
          </cell>
          <cell r="F3430">
            <v>14.78</v>
          </cell>
        </row>
        <row r="3431">
          <cell r="B3431" t="str">
            <v>C3581</v>
          </cell>
          <cell r="C3431" t="str">
            <v>MUTIRÃO MISTO - SOQUETE DE BAQUELITE</v>
          </cell>
          <cell r="D3431" t="str">
            <v>UN</v>
          </cell>
          <cell r="E3431">
            <v>2.19</v>
          </cell>
          <cell r="F3431">
            <v>2.85</v>
          </cell>
        </row>
        <row r="3432">
          <cell r="B3432" t="str">
            <v>C1928</v>
          </cell>
          <cell r="C3432" t="str">
            <v>PLACA P/CAIXA ESTAMPADA 4"X2" OU 3"X3"</v>
          </cell>
          <cell r="D3432" t="str">
            <v>UN</v>
          </cell>
          <cell r="E3432">
            <v>2.04</v>
          </cell>
          <cell r="F3432">
            <v>2.65</v>
          </cell>
        </row>
        <row r="3433">
          <cell r="B3433" t="str">
            <v>C1929</v>
          </cell>
          <cell r="C3433" t="str">
            <v>PLACA P/CAIXA ESTAMPADA 4"X4"</v>
          </cell>
          <cell r="D3433" t="str">
            <v>UN</v>
          </cell>
          <cell r="E3433">
            <v>3.98</v>
          </cell>
          <cell r="F3433">
            <v>5.17</v>
          </cell>
        </row>
        <row r="3434">
          <cell r="B3434" t="str">
            <v>C1942</v>
          </cell>
          <cell r="C3434" t="str">
            <v>PLUG TRIPOLAR (3P+T) - 32A/380V</v>
          </cell>
          <cell r="D3434" t="str">
            <v>UN</v>
          </cell>
          <cell r="E3434">
            <v>40.88</v>
          </cell>
          <cell r="F3434">
            <v>53.14</v>
          </cell>
        </row>
        <row r="3435">
          <cell r="B3435" t="str">
            <v>C3580</v>
          </cell>
          <cell r="C3435" t="str">
            <v>SOQUETE DE BAQUELITE - PADRÃO POPULAR</v>
          </cell>
          <cell r="D3435" t="str">
            <v>UN</v>
          </cell>
          <cell r="E3435">
            <v>3.01</v>
          </cell>
          <cell r="F3435">
            <v>3.91</v>
          </cell>
        </row>
        <row r="3436">
          <cell r="B3436" t="str">
            <v>C2298</v>
          </cell>
          <cell r="C3436" t="str">
            <v>TAMPA CEGA PLÁSTICA, SISTEMA "X"</v>
          </cell>
          <cell r="D3436" t="str">
            <v>UN</v>
          </cell>
          <cell r="E3436">
            <v>3.88</v>
          </cell>
          <cell r="F3436">
            <v>5.04</v>
          </cell>
        </row>
        <row r="3437">
          <cell r="B3437" t="str">
            <v>C2484</v>
          </cell>
          <cell r="C3437" t="str">
            <v>TOMADA 2 POLOS MAIS TERRA 20A 250V</v>
          </cell>
          <cell r="D3437" t="str">
            <v>UN</v>
          </cell>
          <cell r="E3437">
            <v>12.38</v>
          </cell>
          <cell r="F3437">
            <v>16.09</v>
          </cell>
        </row>
        <row r="3438">
          <cell r="B3438" t="str">
            <v>C2480</v>
          </cell>
          <cell r="C3438" t="str">
            <v>TOMADA 2 POLOS MAIS TERRA 20A - 250V, SISTEMA "X"</v>
          </cell>
          <cell r="D3438" t="str">
            <v>UN</v>
          </cell>
          <cell r="E3438">
            <v>13.16</v>
          </cell>
          <cell r="F3438">
            <v>17.11</v>
          </cell>
        </row>
        <row r="3439">
          <cell r="B3439" t="str">
            <v>C2481</v>
          </cell>
          <cell r="C3439" t="str">
            <v>TOMADA C/TRAVA MECÂNICA E PLUG DE EMBUTIR 30A/250V</v>
          </cell>
          <cell r="D3439" t="str">
            <v>UN</v>
          </cell>
          <cell r="E3439">
            <v>42.34</v>
          </cell>
          <cell r="F3439">
            <v>55.04</v>
          </cell>
        </row>
        <row r="3440">
          <cell r="B3440" t="str">
            <v>C2482</v>
          </cell>
          <cell r="C3440" t="str">
            <v>TOMADA C/TRAVA MECÂNICA E PLUG, DE SOBREPOR 30A/250V</v>
          </cell>
          <cell r="D3440" t="str">
            <v>UN</v>
          </cell>
          <cell r="E3440">
            <v>42.34</v>
          </cell>
          <cell r="F3440">
            <v>55.04</v>
          </cell>
        </row>
        <row r="3441">
          <cell r="B3441" t="str">
            <v>C2483</v>
          </cell>
          <cell r="C3441" t="str">
            <v>TOMADA COMPLETA P/ COMPUTADOR</v>
          </cell>
          <cell r="D3441" t="str">
            <v>UN</v>
          </cell>
          <cell r="E3441">
            <v>18.41</v>
          </cell>
          <cell r="F3441">
            <v>23.93</v>
          </cell>
        </row>
        <row r="3442">
          <cell r="B3442" t="str">
            <v>C3485</v>
          </cell>
          <cell r="C3442" t="str">
            <v>TOMADA DE PISO FÊMEA PARA RJ-45 (LÓGICA)</v>
          </cell>
          <cell r="D3442" t="str">
            <v>UN</v>
          </cell>
          <cell r="E3442">
            <v>37.33</v>
          </cell>
          <cell r="F3442">
            <v>48.53</v>
          </cell>
        </row>
        <row r="3443">
          <cell r="B3443" t="str">
            <v>C4117</v>
          </cell>
          <cell r="C3443" t="str">
            <v>TOMADA ENERGIZADA TIPO PLUG DE GUITARRA PARA SPOT ORIENTÁVEL DE 50W. EMBUTIDA NO FORRO DE GESSO. DEMANDA TOTAL 60%</v>
          </cell>
          <cell r="D3443" t="str">
            <v>UN</v>
          </cell>
          <cell r="E3443">
            <v>9.69</v>
          </cell>
          <cell r="F3443">
            <v>12.6</v>
          </cell>
        </row>
        <row r="3444">
          <cell r="B3444" t="str">
            <v>C2486</v>
          </cell>
          <cell r="C3444" t="str">
            <v>TOMADA P/TELEFONE 4 POLOS PADRÃO TELEBRAS</v>
          </cell>
          <cell r="D3444" t="str">
            <v>UN</v>
          </cell>
          <cell r="E3444">
            <v>13.41</v>
          </cell>
          <cell r="F3444">
            <v>17.43</v>
          </cell>
        </row>
        <row r="3445">
          <cell r="B3445" t="str">
            <v>C2487</v>
          </cell>
          <cell r="C3445" t="str">
            <v>TOMADA P/TELEFONE 4 POLOS, SISTEMA "X"</v>
          </cell>
          <cell r="D3445" t="str">
            <v>UN</v>
          </cell>
          <cell r="E3445">
            <v>14.25</v>
          </cell>
          <cell r="F3445">
            <v>18.53</v>
          </cell>
        </row>
        <row r="3446">
          <cell r="B3446" t="str">
            <v>C2488</v>
          </cell>
          <cell r="C3446" t="str">
            <v>TOMADA P/TELEFONE.PINO JACK 1/4"</v>
          </cell>
          <cell r="D3446" t="str">
            <v>UN</v>
          </cell>
          <cell r="E3446">
            <v>11.3</v>
          </cell>
          <cell r="F3446">
            <v>14.69</v>
          </cell>
        </row>
        <row r="3447">
          <cell r="B3447" t="str">
            <v>C2485</v>
          </cell>
          <cell r="C3447" t="str">
            <v>TOMADA P/ COMPUTADOR, SISTEMA "X"</v>
          </cell>
          <cell r="D3447" t="str">
            <v>UN</v>
          </cell>
          <cell r="E3447">
            <v>13.6</v>
          </cell>
          <cell r="F3447">
            <v>17.68</v>
          </cell>
        </row>
        <row r="3448">
          <cell r="B3448" t="str">
            <v>C4174</v>
          </cell>
          <cell r="C3448" t="str">
            <v>TOMADA P/ CONEXÃO DE REDE C/ CONECTOR RJ 45 C/ ESPELHO EM CAIXA 4 x 2 (INSTALADA)</v>
          </cell>
          <cell r="D3448" t="str">
            <v>UN</v>
          </cell>
          <cell r="E3448">
            <v>12.33</v>
          </cell>
          <cell r="F3448">
            <v>16.03</v>
          </cell>
        </row>
        <row r="3449">
          <cell r="B3449" t="str">
            <v>C3486</v>
          </cell>
          <cell r="C3449" t="str">
            <v>TOMADA P/ PISO FÊMEA PARA RJ-11(TELEFÔNICA)</v>
          </cell>
          <cell r="D3449" t="str">
            <v>UN</v>
          </cell>
          <cell r="E3449">
            <v>37.33</v>
          </cell>
          <cell r="F3449">
            <v>48.53</v>
          </cell>
        </row>
        <row r="3450">
          <cell r="B3450" t="str">
            <v>C2490</v>
          </cell>
          <cell r="C3450" t="str">
            <v>TOMADA TRIPOLAR, MAIS TERRA - 25A/250V</v>
          </cell>
          <cell r="D3450" t="str">
            <v>UN</v>
          </cell>
          <cell r="E3450">
            <v>31.92</v>
          </cell>
          <cell r="F3450">
            <v>41.5</v>
          </cell>
        </row>
        <row r="3451">
          <cell r="B3451" t="str">
            <v>C2491</v>
          </cell>
          <cell r="C3451" t="str">
            <v>TOMADA TRIPOLAR, MAIS TERRA - 30A/250V</v>
          </cell>
          <cell r="D3451" t="str">
            <v>UN</v>
          </cell>
          <cell r="E3451">
            <v>37.33</v>
          </cell>
          <cell r="F3451">
            <v>48.53</v>
          </cell>
        </row>
        <row r="3452">
          <cell r="B3452" t="str">
            <v>C2489</v>
          </cell>
          <cell r="C3452" t="str">
            <v>TOMADA TRIPOLAR (3P+T) - 32A/380V</v>
          </cell>
          <cell r="D3452" t="str">
            <v>UN</v>
          </cell>
          <cell r="E3452">
            <v>32.55</v>
          </cell>
          <cell r="F3452">
            <v>42.32</v>
          </cell>
        </row>
        <row r="3453">
          <cell r="B3453" t="str">
            <v>C2493</v>
          </cell>
          <cell r="C3453" t="str">
            <v>TOMADA UNIVERSAL 10A 250V</v>
          </cell>
          <cell r="D3453" t="str">
            <v>UN</v>
          </cell>
          <cell r="E3453">
            <v>7.56</v>
          </cell>
          <cell r="F3453">
            <v>9.83</v>
          </cell>
        </row>
        <row r="3454">
          <cell r="B3454" t="str">
            <v>C2492</v>
          </cell>
          <cell r="C3454" t="str">
            <v>TOMADA UNIVERSAL 10A - 250V, SISTEMA "X"</v>
          </cell>
          <cell r="D3454" t="str">
            <v>UN</v>
          </cell>
          <cell r="E3454">
            <v>9.27</v>
          </cell>
          <cell r="F3454">
            <v>12.05</v>
          </cell>
        </row>
        <row r="3455">
          <cell r="B3455" t="str">
            <v>C2494</v>
          </cell>
          <cell r="C3455" t="str">
            <v>TOMADA VOLTAMP - 30A (MACHO/FÊMEA)</v>
          </cell>
          <cell r="D3455" t="str">
            <v>UN</v>
          </cell>
          <cell r="E3455">
            <v>60.46</v>
          </cell>
          <cell r="F3455">
            <v>78.6</v>
          </cell>
        </row>
        <row r="3456">
          <cell r="B3456" t="str">
            <v>C2495</v>
          </cell>
          <cell r="C3456" t="str">
            <v>TOMADA VOLTAMP - 60A (MACHO/FÊMEA)</v>
          </cell>
          <cell r="D3456" t="str">
            <v>UN</v>
          </cell>
          <cell r="E3456">
            <v>119.89</v>
          </cell>
          <cell r="F3456">
            <v>155.86</v>
          </cell>
        </row>
        <row r="3457">
          <cell r="C3457" t="str">
            <v>LUMINÁRIAS INTERNAS / EXTERNAS / ACESSÓRIOS</v>
          </cell>
          <cell r="F3457">
            <v>0</v>
          </cell>
        </row>
        <row r="3458">
          <cell r="B3458" t="str">
            <v>C4114</v>
          </cell>
          <cell r="C3458" t="str">
            <v>ARANDELA APLICADA NA LATERAL DO PILAR EM ALUMÍNIO FUNDIDO PINTADO COM REFLETOR EM ALUMÍNIO ANODIZADO E DIFUSOR EM VIDRO PLANO TEMPERADO TRANSPARENTE PARA LÂMPADA VAPOR METÁLICO 400W MAIS REATOR E IGNITOR</v>
          </cell>
          <cell r="D3458" t="str">
            <v>UN</v>
          </cell>
          <cell r="E3458">
            <v>539.57</v>
          </cell>
          <cell r="F3458">
            <v>701.44</v>
          </cell>
        </row>
        <row r="3459">
          <cell r="B3459" t="str">
            <v>C4371</v>
          </cell>
          <cell r="C3459" t="str">
            <v>ARANDELA BLINDADA</v>
          </cell>
          <cell r="D3459" t="str">
            <v>UN</v>
          </cell>
          <cell r="E3459">
            <v>174.17</v>
          </cell>
          <cell r="F3459">
            <v>226.42</v>
          </cell>
        </row>
        <row r="3460">
          <cell r="B3460" t="str">
            <v>C4105</v>
          </cell>
          <cell r="C3460" t="str">
            <v>ARANDELA PARA FLUORESCENTE COMPACTA 18W EM ALUMÍNIO ANODIZADO E PINTADO POR PROCESSO ELETROSTÁTICO COM UM VISOR EM VIDRO FOSCO</v>
          </cell>
          <cell r="D3460" t="str">
            <v>UN</v>
          </cell>
          <cell r="E3460">
            <v>141.91</v>
          </cell>
          <cell r="F3460">
            <v>184.48</v>
          </cell>
        </row>
        <row r="3461">
          <cell r="B3461" t="str">
            <v>C4106</v>
          </cell>
          <cell r="C3461" t="str">
            <v>ARANDELA PARA FLUORESCENTE COMPACTA 18W EM ALUMÍNIO ANODIZADO E PINTADO POR PROCESSO ELETROSTÁTICO COM DOIS VISORES EM VIDRO FOSCO</v>
          </cell>
          <cell r="D3461" t="str">
            <v>UN</v>
          </cell>
          <cell r="E3461">
            <v>166.76</v>
          </cell>
          <cell r="F3461">
            <v>216.79</v>
          </cell>
        </row>
        <row r="3462">
          <cell r="B3462" t="str">
            <v>C4107</v>
          </cell>
          <cell r="C3462" t="str">
            <v>ARANDELA PARA LÂMPADA INCANDESCENTE 60W EM ALUMÍNIO ANODIZADO E PINTADO POR PROCESSO ELETROSTÁTICO COM REFLETOR EM ALUMÍNIO ANODIZADO ALTO BRILHO</v>
          </cell>
          <cell r="D3462" t="str">
            <v>UN</v>
          </cell>
          <cell r="E3462">
            <v>96.53</v>
          </cell>
          <cell r="F3462">
            <v>125.49</v>
          </cell>
        </row>
        <row r="3463">
          <cell r="B3463" t="str">
            <v>C3906</v>
          </cell>
          <cell r="C3463" t="str">
            <v>BASE METÁLICA INCL. TUBO GALVANIZADO 2" P/ LUMINÁRIA ELEVADA SN-05</v>
          </cell>
          <cell r="D3463" t="str">
            <v>UN</v>
          </cell>
          <cell r="E3463">
            <v>291.72</v>
          </cell>
          <cell r="F3463">
            <v>379.24</v>
          </cell>
        </row>
        <row r="3464">
          <cell r="B3464" t="str">
            <v>C1029</v>
          </cell>
          <cell r="C3464" t="str">
            <v>CÉLULA FOTOELÉTRICA P/ LÂMPADA, ATÉ 250W</v>
          </cell>
          <cell r="D3464" t="str">
            <v>UN</v>
          </cell>
          <cell r="E3464">
            <v>31.92</v>
          </cell>
          <cell r="F3464">
            <v>41.5</v>
          </cell>
        </row>
        <row r="3465">
          <cell r="B3465" t="str">
            <v>C1030</v>
          </cell>
          <cell r="C3465" t="str">
            <v>CÉLULA FOTOELÉTRICA P/ LÂMPADA, ATÉ 1000W</v>
          </cell>
          <cell r="D3465" t="str">
            <v>UN</v>
          </cell>
          <cell r="E3465">
            <v>31.92</v>
          </cell>
          <cell r="F3465">
            <v>41.5</v>
          </cell>
        </row>
        <row r="3466">
          <cell r="B3466" t="str">
            <v>C4104</v>
          </cell>
          <cell r="C3466" t="str">
            <v>CLARABÓIA ARTIFICIAL 60X200CM COM DIFUSOR APOIADO NO FORRO E LUMINÁRIA MAIS REATOR ELETRÔNICO APLICADOS NA LAJE PARA 2 FLUORESCENTES 32W COR QUENTE</v>
          </cell>
          <cell r="D3466" t="str">
            <v>UN</v>
          </cell>
          <cell r="E3466">
            <v>99.34</v>
          </cell>
          <cell r="F3466">
            <v>129.14</v>
          </cell>
        </row>
        <row r="3467">
          <cell r="B3467" t="str">
            <v>C0862</v>
          </cell>
          <cell r="C3467" t="str">
            <v>CONJUNTO C/01 PÉTALA E LÂMPADA VAPOR METÁLICO 400W, MONTADA EM POSTE DE CONCRETO CIRCULAR - H=12M</v>
          </cell>
          <cell r="D3467" t="str">
            <v>UN</v>
          </cell>
          <cell r="E3467">
            <v>1400.75</v>
          </cell>
          <cell r="F3467">
            <v>1820.98</v>
          </cell>
        </row>
        <row r="3468">
          <cell r="B3468" t="str">
            <v>C3726</v>
          </cell>
          <cell r="C3468" t="str">
            <v>CONJUNTO C/02 PÉTALAS E LÂMPADAS VAPOR METÁLICO 400W, MONTADA EM POSTE DE CONCRETO CIRCULAR - H=12M</v>
          </cell>
          <cell r="D3468" t="str">
            <v>UN</v>
          </cell>
          <cell r="E3468">
            <v>1784.11</v>
          </cell>
          <cell r="F3468">
            <v>2319.34</v>
          </cell>
        </row>
        <row r="3469">
          <cell r="B3469" t="str">
            <v>C3727</v>
          </cell>
          <cell r="C3469" t="str">
            <v>CONJUNTO C/03 PÉTALAS E LÂMPADAS VAPOR METÁLICO 400W, MONTADA EM POSTE DE CONCRETO CIRCULAR - H=12M</v>
          </cell>
          <cell r="D3469" t="str">
            <v>UN</v>
          </cell>
          <cell r="E3469">
            <v>2173.91</v>
          </cell>
          <cell r="F3469">
            <v>2826.08</v>
          </cell>
        </row>
        <row r="3470">
          <cell r="B3470" t="str">
            <v>C3728</v>
          </cell>
          <cell r="C3470" t="str">
            <v>CONJUNTO C/04 PÉTALAS E LÂMPADAS VAPOR METÁLICO 400W, MONTADA EM POSTE DE CONCRETO CIRCULAR - H=12M</v>
          </cell>
          <cell r="D3470" t="str">
            <v>UN</v>
          </cell>
          <cell r="E3470">
            <v>2579.4</v>
          </cell>
          <cell r="F3470">
            <v>3353.22</v>
          </cell>
        </row>
        <row r="3471">
          <cell r="B3471" t="str">
            <v>C3915</v>
          </cell>
          <cell r="C3471" t="str">
            <v>GLOBO PRISMÁTICO AZUL PARA LUMINÁRIA SN-05 (45W)</v>
          </cell>
          <cell r="D3471" t="str">
            <v>UN</v>
          </cell>
          <cell r="E3471">
            <v>266.52</v>
          </cell>
          <cell r="F3471">
            <v>346.48</v>
          </cell>
        </row>
        <row r="3472">
          <cell r="B3472" t="str">
            <v>C3917</v>
          </cell>
          <cell r="C3472" t="str">
            <v>GLOBO PRISMÁTICO CLARO / ÂMBAR P/ LUMINÁRIA SN-05 (30W)</v>
          </cell>
          <cell r="D3472" t="str">
            <v>UN</v>
          </cell>
          <cell r="E3472">
            <v>343.78</v>
          </cell>
          <cell r="F3472">
            <v>446.91</v>
          </cell>
        </row>
        <row r="3473">
          <cell r="B3473" t="str">
            <v>C3916</v>
          </cell>
          <cell r="C3473" t="str">
            <v>GLOBO PRISMÁTICO CLARO PARA LUMINÁRIA SN-05 (30W)</v>
          </cell>
          <cell r="D3473" t="str">
            <v>UN</v>
          </cell>
          <cell r="E3473">
            <v>215.95</v>
          </cell>
          <cell r="F3473">
            <v>280.74</v>
          </cell>
        </row>
        <row r="3474">
          <cell r="B3474" t="str">
            <v>C3918</v>
          </cell>
          <cell r="C3474" t="str">
            <v>LÂMPADA 30W-6.6A, BASE MÉDIUM PREFOCUS</v>
          </cell>
          <cell r="D3474" t="str">
            <v>UN</v>
          </cell>
          <cell r="E3474">
            <v>99.47</v>
          </cell>
          <cell r="F3474">
            <v>129.31</v>
          </cell>
        </row>
        <row r="3475">
          <cell r="B3475" t="str">
            <v>C3919</v>
          </cell>
          <cell r="C3475" t="str">
            <v>LÂMPADA 45W-6.6A, BASE MÉDIUM PREFOCUS</v>
          </cell>
          <cell r="D3475" t="str">
            <v>UN</v>
          </cell>
          <cell r="E3475">
            <v>99.47</v>
          </cell>
          <cell r="F3475">
            <v>129.31</v>
          </cell>
        </row>
        <row r="3476">
          <cell r="B3476" t="str">
            <v>C1764</v>
          </cell>
          <cell r="C3476" t="str">
            <v>LÂMPADA DE SEGURANÇA RED.STANDART C/13.9CM</v>
          </cell>
          <cell r="D3476" t="str">
            <v>UN</v>
          </cell>
          <cell r="E3476">
            <v>271.07</v>
          </cell>
          <cell r="F3476">
            <v>352.39</v>
          </cell>
        </row>
        <row r="3477">
          <cell r="B3477" t="str">
            <v>C4103</v>
          </cell>
          <cell r="C3477" t="str">
            <v>LÂMPADA FLUORESCENTE 32W/3000K MAIS REATOR ELETRÔNICO FIXADOS SOBRE SANCA</v>
          </cell>
          <cell r="D3477" t="str">
            <v>UN</v>
          </cell>
          <cell r="E3477">
            <v>17.39</v>
          </cell>
          <cell r="F3477">
            <v>22.61</v>
          </cell>
        </row>
        <row r="3478">
          <cell r="B3478" t="str">
            <v>C1765</v>
          </cell>
          <cell r="C3478" t="str">
            <v>LÂMPADA FLUORESCENTE DE 16W OU 20W (SUBSTITUIÇÃO)</v>
          </cell>
          <cell r="D3478" t="str">
            <v>UN</v>
          </cell>
          <cell r="E3478">
            <v>9.02</v>
          </cell>
          <cell r="F3478">
            <v>11.73</v>
          </cell>
        </row>
        <row r="3479">
          <cell r="B3479" t="str">
            <v>C1766</v>
          </cell>
          <cell r="C3479" t="str">
            <v>LÂMPADA FLUORESCENTE DE 32W OU 40W (SUBSTITUIÇÃO)</v>
          </cell>
          <cell r="D3479" t="str">
            <v>UN</v>
          </cell>
          <cell r="E3479">
            <v>9.02</v>
          </cell>
          <cell r="F3479">
            <v>11.73</v>
          </cell>
        </row>
        <row r="3480">
          <cell r="B3480" t="str">
            <v>C1767</v>
          </cell>
          <cell r="C3480" t="str">
            <v>LÂMPADA FLUORESCENTE, TIPO PL, ATE 13W (SUBSTITUIÇÃO)</v>
          </cell>
          <cell r="D3480" t="str">
            <v>UN</v>
          </cell>
          <cell r="E3480">
            <v>15.18</v>
          </cell>
          <cell r="F3480">
            <v>19.73</v>
          </cell>
        </row>
        <row r="3481">
          <cell r="B3481" t="str">
            <v>C1768</v>
          </cell>
          <cell r="C3481" t="str">
            <v>LÂMPADA HALÓGENA ATÉ 500W (SUBSTITUIÇÃO)</v>
          </cell>
          <cell r="D3481" t="str">
            <v>UN</v>
          </cell>
          <cell r="E3481">
            <v>29.29</v>
          </cell>
          <cell r="F3481">
            <v>38.08</v>
          </cell>
        </row>
        <row r="3482">
          <cell r="B3482" t="str">
            <v>C1769</v>
          </cell>
          <cell r="C3482" t="str">
            <v>LÂMPADA INCANDESCENTE ATE 150W (SUBSTITUIÇÃO)</v>
          </cell>
          <cell r="D3482" t="str">
            <v>UN</v>
          </cell>
          <cell r="E3482">
            <v>3.72</v>
          </cell>
          <cell r="F3482">
            <v>4.84</v>
          </cell>
        </row>
        <row r="3483">
          <cell r="B3483" t="str">
            <v>C1763</v>
          </cell>
          <cell r="C3483" t="str">
            <v>LÂMPADA MISTA DE 160 A 500W (SUBSTITUIÇÃO)</v>
          </cell>
          <cell r="D3483" t="str">
            <v>UN</v>
          </cell>
          <cell r="E3483">
            <v>53.1</v>
          </cell>
          <cell r="F3483">
            <v>69.03</v>
          </cell>
        </row>
        <row r="3484">
          <cell r="B3484" t="str">
            <v>C1770</v>
          </cell>
          <cell r="C3484" t="str">
            <v>LÂMPADA VAPOR DE MERCÚRIO ATE 160W (SUBSTITUIÇÃO)</v>
          </cell>
          <cell r="D3484" t="str">
            <v>UN</v>
          </cell>
          <cell r="E3484">
            <v>27.06</v>
          </cell>
          <cell r="F3484">
            <v>35.18</v>
          </cell>
        </row>
        <row r="3485">
          <cell r="B3485" t="str">
            <v>C1771</v>
          </cell>
          <cell r="C3485" t="str">
            <v>LÂMPADA VAPOR DE MERCÚRIO ATE 250W (SUBSTITUIÇÃO)</v>
          </cell>
          <cell r="D3485" t="str">
            <v>UN</v>
          </cell>
          <cell r="E3485">
            <v>28.58</v>
          </cell>
          <cell r="F3485">
            <v>37.15</v>
          </cell>
        </row>
        <row r="3486">
          <cell r="B3486" t="str">
            <v>C1773</v>
          </cell>
          <cell r="C3486" t="str">
            <v>LÂMPADA VAPOR DE MERCÚRIO ATÉ 400W (SUBSTITUIÇÃO)</v>
          </cell>
          <cell r="D3486" t="str">
            <v>UN</v>
          </cell>
          <cell r="E3486">
            <v>43.27</v>
          </cell>
          <cell r="F3486">
            <v>56.25</v>
          </cell>
        </row>
        <row r="3487">
          <cell r="B3487" t="str">
            <v>C1772</v>
          </cell>
          <cell r="C3487" t="str">
            <v>LÂMPADA VAPOR DE MERCÚRIO ATE 400W (SUBSTITUIÇÃO)</v>
          </cell>
          <cell r="D3487" t="str">
            <v>UN</v>
          </cell>
          <cell r="E3487">
            <v>43.27</v>
          </cell>
          <cell r="F3487">
            <v>56.25</v>
          </cell>
        </row>
        <row r="3488">
          <cell r="B3488" t="str">
            <v>C1776</v>
          </cell>
          <cell r="C3488" t="str">
            <v>LÂMPADA VAPOR DE SÓDIO ATE 70W (SUBSTITUIÇÃO)</v>
          </cell>
          <cell r="D3488" t="str">
            <v>UN</v>
          </cell>
          <cell r="E3488">
            <v>28.14</v>
          </cell>
          <cell r="F3488">
            <v>36.58</v>
          </cell>
        </row>
        <row r="3489">
          <cell r="B3489" t="str">
            <v>C1774</v>
          </cell>
          <cell r="C3489" t="str">
            <v>LÂMPADA VAPOR DE SÓDIO ATE 250W (SUBSTITUIÇÃO)</v>
          </cell>
          <cell r="D3489" t="str">
            <v>UN</v>
          </cell>
          <cell r="E3489">
            <v>48.68</v>
          </cell>
          <cell r="F3489">
            <v>63.28</v>
          </cell>
        </row>
        <row r="3490">
          <cell r="B3490" t="str">
            <v>C1775</v>
          </cell>
          <cell r="C3490" t="str">
            <v>LÂMPADA VAPOR DE SÓDIO ATE 400W (SUBSTITUIÇÃO)</v>
          </cell>
          <cell r="D3490" t="str">
            <v>UN</v>
          </cell>
          <cell r="E3490">
            <v>48.68</v>
          </cell>
          <cell r="F3490">
            <v>63.28</v>
          </cell>
        </row>
        <row r="3491">
          <cell r="B3491" t="str">
            <v>C1777</v>
          </cell>
          <cell r="C3491" t="str">
            <v>LÂMPADA VAPOR METÁLICO ATE 1000W (SUBSTITUIÇÃO)</v>
          </cell>
          <cell r="D3491" t="str">
            <v>UN</v>
          </cell>
          <cell r="E3491">
            <v>405.37</v>
          </cell>
          <cell r="F3491">
            <v>526.98</v>
          </cell>
        </row>
        <row r="3492">
          <cell r="B3492" t="str">
            <v>C1778</v>
          </cell>
          <cell r="C3492" t="str">
            <v>LÂMPADA VAPOR METÁLICO ATE 2000W (SUBSTITUIÇÃO)</v>
          </cell>
          <cell r="D3492" t="str">
            <v>UN</v>
          </cell>
          <cell r="E3492">
            <v>522.7</v>
          </cell>
          <cell r="F3492">
            <v>679.51</v>
          </cell>
        </row>
        <row r="3493">
          <cell r="B3493" t="str">
            <v>C4111</v>
          </cell>
          <cell r="C3493" t="str">
            <v>LUMINÁRIA APLICADA NAS LATERAIS DAS PAREDES EXPOSITORAS EM CHAPA DE AÇO PINTADA COM REFLETOR DE ALUMÍNIO ANODIZADO ALTO BRILHO E DIFUSOR EM VIDRO TRANSPARENTE TEMPERADO COM PONTO DE LUZ DE 300W A 2M DO PISO</v>
          </cell>
          <cell r="D3493" t="str">
            <v>UN</v>
          </cell>
          <cell r="E3493">
            <v>213.85</v>
          </cell>
          <cell r="F3493">
            <v>278.01</v>
          </cell>
        </row>
        <row r="3494">
          <cell r="B3494" t="str">
            <v>C4100</v>
          </cell>
          <cell r="C3494" t="str">
            <v>LUMINÁRIA CILÍNDRICA DE EMBUTIR COM ANEL DE ARREMATE EM ALUMÍNIO ANODIZADO E PINTADO POR PROCESSO ELETROSTÁTICO COM REFLETOR EM ALUMÍNIO ANODIZADO ALTO BRILHO COM CONTROLE ANTIOFUSCAMENTO PARA LÂMPADA FLUORESCENTE COMPACTA DE 23W</v>
          </cell>
          <cell r="D3494" t="str">
            <v>UN</v>
          </cell>
          <cell r="E3494">
            <v>100.39</v>
          </cell>
          <cell r="F3494">
            <v>130.51</v>
          </cell>
        </row>
        <row r="3495">
          <cell r="B3495" t="str">
            <v>C1650</v>
          </cell>
          <cell r="C3495" t="str">
            <v>LUMINÁRIA C/LÂMPADA INCANDESCENTE, A PROVA DE TEMPO, VAPOR, ETC.</v>
          </cell>
          <cell r="D3495" t="str">
            <v>UN</v>
          </cell>
          <cell r="E3495">
            <v>47.99</v>
          </cell>
          <cell r="F3495">
            <v>62.39</v>
          </cell>
        </row>
        <row r="3496">
          <cell r="B3496" t="str">
            <v>C1651</v>
          </cell>
          <cell r="C3496" t="str">
            <v>LUMINÁRIA C/LÂMPADA MISTA DE 160 A 500W</v>
          </cell>
          <cell r="D3496" t="str">
            <v>UN</v>
          </cell>
          <cell r="E3496">
            <v>590.13</v>
          </cell>
          <cell r="F3496">
            <v>767.17</v>
          </cell>
        </row>
        <row r="3497">
          <cell r="B3497" t="str">
            <v>C1652</v>
          </cell>
          <cell r="C3497" t="str">
            <v>LUMINÁRIA COMPLETA, EMBUTIDA EM LAJE P/ PRESÍDIO</v>
          </cell>
          <cell r="D3497" t="str">
            <v>UN</v>
          </cell>
          <cell r="E3497">
            <v>73.2</v>
          </cell>
          <cell r="F3497">
            <v>95.16</v>
          </cell>
        </row>
        <row r="3498">
          <cell r="B3498" t="str">
            <v>C1653</v>
          </cell>
          <cell r="C3498" t="str">
            <v>LUMINÁRIA DE ADVERTENCIA - INTERNA/EXTERNA</v>
          </cell>
          <cell r="D3498" t="str">
            <v>UN</v>
          </cell>
          <cell r="E3498">
            <v>55.49</v>
          </cell>
          <cell r="F3498">
            <v>72.14</v>
          </cell>
        </row>
        <row r="3499">
          <cell r="B3499" t="str">
            <v>C3627</v>
          </cell>
          <cell r="C3499" t="str">
            <v>LUMINÁRIA DE ALTO RENDIMENTO, CORPO EM ALUMÍNIO FUNDIDO P/ LÂMPADAS VAPOR DE SÓDIO 400W</v>
          </cell>
          <cell r="D3499" t="str">
            <v>UN</v>
          </cell>
          <cell r="E3499">
            <v>458.04</v>
          </cell>
          <cell r="F3499">
            <v>595.45</v>
          </cell>
        </row>
        <row r="3500">
          <cell r="B3500" t="str">
            <v>C4109</v>
          </cell>
          <cell r="C3500" t="str">
            <v>LUMINÁRIA DE APLICAR EM CHAPA DE AÇO TRATADA E PINTADA EM EPÓXI BRANCO COM REFLETOR PARABÓLICO EM CHAPA DE ALUMÍNIO ANODIZADO ALTO BRILHO PARA LÂMPADA FLUORESCENTE 1X32W COR QUENTE MAIS REATOR AFP-PR</v>
          </cell>
          <cell r="D3500" t="str">
            <v>UN</v>
          </cell>
          <cell r="E3500">
            <v>105.79</v>
          </cell>
          <cell r="F3500">
            <v>137.53</v>
          </cell>
        </row>
        <row r="3501">
          <cell r="B3501" t="str">
            <v>C4101</v>
          </cell>
          <cell r="C3501" t="str">
            <v>LUMINÁRIA DE EMBUTIR COM ANEL DE ARREMATE EM ALUMÍNIO ANODIZADO E PINTADO POR PROCESSO ELETROSTÁTICO COM REFLETOR EM ALUMÍNIO ANODIZADO ALTO BRILHO COM CONTROLE ANTIOFUSCAMENTO PARA LÂMPADA FLUORESCENTE COMPACTA DE 26W</v>
          </cell>
          <cell r="D3501" t="str">
            <v>UN</v>
          </cell>
          <cell r="E3501">
            <v>100.39</v>
          </cell>
          <cell r="F3501">
            <v>130.51</v>
          </cell>
        </row>
        <row r="3502">
          <cell r="B3502" t="str">
            <v>C4102</v>
          </cell>
          <cell r="C3502" t="str">
            <v>LUMINÁRIA DE EMBUTIR COM ANEL DE ARREMATE EM ALUMÍNIO ANODIZADO E PINTADO POR PROCESSO ELETROSTÁTICO PARA LÂMPADA DICRÓICA DE 50W</v>
          </cell>
          <cell r="D3502" t="str">
            <v>UN</v>
          </cell>
          <cell r="E3502">
            <v>77.69</v>
          </cell>
          <cell r="F3502">
            <v>101</v>
          </cell>
        </row>
        <row r="3503">
          <cell r="B3503" t="str">
            <v>C4540</v>
          </cell>
          <cell r="C3503" t="str">
            <v>LUMINÁRIA DE EMBUTIR CORPO E GRADE DE PROTEÇÃO EM LIGA DE ALUMÍNIO FUNDIDO, REFLETOR EM CHAPA DE ALUMÍNIO ANODIZADO</v>
          </cell>
          <cell r="D3503" t="str">
            <v>UN</v>
          </cell>
          <cell r="E3503">
            <v>95.04</v>
          </cell>
          <cell r="F3503">
            <v>123.55</v>
          </cell>
        </row>
        <row r="3504">
          <cell r="B3504" t="str">
            <v>C4433</v>
          </cell>
          <cell r="C3504" t="str">
            <v>LUMINÁRIA DE EMBUTIR EM TETO, CIRCULAR, CORPO EM ALUMÍNIO ANODIZADO COM LÂMPADA HQI DE 70W</v>
          </cell>
          <cell r="D3504" t="str">
            <v>UN</v>
          </cell>
          <cell r="E3504">
            <v>111.59</v>
          </cell>
          <cell r="F3504">
            <v>145.07</v>
          </cell>
        </row>
        <row r="3505">
          <cell r="B3505" t="str">
            <v>C4394</v>
          </cell>
          <cell r="C3505" t="str">
            <v>LUMINÁRIA DE EMERGÊNCIA</v>
          </cell>
          <cell r="D3505" t="str">
            <v>UN</v>
          </cell>
          <cell r="E3505">
            <v>243.75</v>
          </cell>
          <cell r="F3505">
            <v>316.88</v>
          </cell>
        </row>
        <row r="3506">
          <cell r="B3506" t="str">
            <v>C4412</v>
          </cell>
          <cell r="C3506" t="str">
            <v>LUMINÁRIA DE PISO MÓVEL, CORPO EM ALUMÍNIO, REFLETOR EM ALUMÍNIO ANODIZADO COM PROTETOR DE VIDRO EM GRADE DE ALUMÍNIO</v>
          </cell>
          <cell r="D3506" t="str">
            <v>UN</v>
          </cell>
          <cell r="E3506">
            <v>126.59</v>
          </cell>
          <cell r="F3506">
            <v>164.57</v>
          </cell>
        </row>
        <row r="3507">
          <cell r="B3507" t="str">
            <v>C3628</v>
          </cell>
          <cell r="C3507" t="str">
            <v>LUMINÁRIA DECORATIVA, CORPO EM ALUMÍNIO FUNDIDO P/ LÂMPADAS VAPOR DE SÓDIO 250W</v>
          </cell>
          <cell r="D3507" t="str">
            <v>UN</v>
          </cell>
          <cell r="E3507">
            <v>380.41</v>
          </cell>
          <cell r="F3507">
            <v>494.53</v>
          </cell>
        </row>
        <row r="3508">
          <cell r="B3508" t="str">
            <v>C3924</v>
          </cell>
          <cell r="C3508" t="str">
            <v>LUMINÁRIA ELEVADA MÉDIA INTENSIDADE SN-05</v>
          </cell>
          <cell r="D3508" t="str">
            <v>UN</v>
          </cell>
          <cell r="E3508">
            <v>285.88</v>
          </cell>
          <cell r="F3508">
            <v>371.64</v>
          </cell>
        </row>
        <row r="3509">
          <cell r="B3509" t="str">
            <v>C1659</v>
          </cell>
          <cell r="C3509" t="str">
            <v>LUMINÁRIA FECHADA, BRAÇO, LENTE DE VIDRO E LÂMPADA DE VAPOR DE MERCÚRIO 250W</v>
          </cell>
          <cell r="D3509" t="str">
            <v>UN</v>
          </cell>
          <cell r="E3509">
            <v>256.15</v>
          </cell>
          <cell r="F3509">
            <v>333</v>
          </cell>
        </row>
        <row r="3510">
          <cell r="B3510" t="str">
            <v>C1658</v>
          </cell>
          <cell r="C3510" t="str">
            <v>LUMINÁRIA FECHADA, BRAÇO LENTE VIDRO C/ LÂMPADA DE VAPOR DE MERCÚRIO 400W</v>
          </cell>
          <cell r="D3510" t="str">
            <v>UN</v>
          </cell>
          <cell r="E3510">
            <v>284.71</v>
          </cell>
          <cell r="F3510">
            <v>370.12</v>
          </cell>
        </row>
        <row r="3511">
          <cell r="B3511" t="str">
            <v>C1660</v>
          </cell>
          <cell r="C3511" t="str">
            <v>LUMINÁRIA FECHADA, BRAÇO, LENTE VIDRO E LÂMPADA DE VAPOR DE SÓDIO 360W</v>
          </cell>
          <cell r="D3511" t="str">
            <v>UN</v>
          </cell>
          <cell r="E3511">
            <v>313.54</v>
          </cell>
          <cell r="F3511">
            <v>407.6</v>
          </cell>
        </row>
        <row r="3512">
          <cell r="B3512" t="str">
            <v>C1662</v>
          </cell>
          <cell r="C3512" t="str">
            <v>LUMINÁRIA FLUORESCENTE COMPLETA (1 X 16)W</v>
          </cell>
          <cell r="D3512" t="str">
            <v>UN</v>
          </cell>
          <cell r="E3512">
            <v>50.16</v>
          </cell>
          <cell r="F3512">
            <v>65.21</v>
          </cell>
        </row>
        <row r="3513">
          <cell r="B3513" t="str">
            <v>C1637</v>
          </cell>
          <cell r="C3513" t="str">
            <v>LUMINÁRIA FLUORESCENTE COMPLETA (1 X 32)W</v>
          </cell>
          <cell r="D3513" t="str">
            <v>UN</v>
          </cell>
          <cell r="E3513">
            <v>62.18</v>
          </cell>
          <cell r="F3513">
            <v>80.83</v>
          </cell>
        </row>
        <row r="3514">
          <cell r="B3514" t="str">
            <v>C1661</v>
          </cell>
          <cell r="C3514" t="str">
            <v>LUMINÁRIA FLUORESCENTE COMPLETA ( 2 X 16 )W</v>
          </cell>
          <cell r="D3514" t="str">
            <v>UN</v>
          </cell>
          <cell r="E3514">
            <v>68.21</v>
          </cell>
          <cell r="F3514">
            <v>88.67</v>
          </cell>
        </row>
        <row r="3515">
          <cell r="B3515" t="str">
            <v>C1638</v>
          </cell>
          <cell r="C3515" t="str">
            <v>LUMINÁRIA FLUORESCENTE COMPLETA (2 X 32)W</v>
          </cell>
          <cell r="D3515" t="str">
            <v>UN</v>
          </cell>
          <cell r="E3515">
            <v>98.47</v>
          </cell>
          <cell r="F3515">
            <v>128.01</v>
          </cell>
        </row>
        <row r="3516">
          <cell r="B3516" t="str">
            <v>C1639</v>
          </cell>
          <cell r="C3516" t="str">
            <v>LUMINÁRIA FLUORESCENTE COMPLETA (4 X 16)W</v>
          </cell>
          <cell r="D3516" t="str">
            <v>UN</v>
          </cell>
          <cell r="E3516">
            <v>149.01</v>
          </cell>
          <cell r="F3516">
            <v>193.71</v>
          </cell>
        </row>
        <row r="3517">
          <cell r="B3517" t="str">
            <v>C1636</v>
          </cell>
          <cell r="C3517" t="str">
            <v>LUMINÁRIA FLUORESCENTE COMPLETA ( 4 X 32 )W</v>
          </cell>
          <cell r="D3517" t="str">
            <v>UN</v>
          </cell>
          <cell r="E3517">
            <v>192.24</v>
          </cell>
          <cell r="F3517">
            <v>249.91</v>
          </cell>
        </row>
        <row r="3518">
          <cell r="B3518" t="str">
            <v>C1640</v>
          </cell>
          <cell r="C3518" t="str">
            <v>LUMINÁRIA FLUORESCENTE COMPLETA C/1 LÂMPADA DE 20W</v>
          </cell>
          <cell r="D3518" t="str">
            <v>UN</v>
          </cell>
          <cell r="E3518">
            <v>40.4</v>
          </cell>
          <cell r="F3518">
            <v>52.52</v>
          </cell>
        </row>
        <row r="3519">
          <cell r="B3519" t="str">
            <v>C1663</v>
          </cell>
          <cell r="C3519" t="str">
            <v>LUMINÁRIA FLUORESCENTE COMPLETA C/ 1 LÂMPADA 40W</v>
          </cell>
          <cell r="D3519" t="str">
            <v>UN</v>
          </cell>
          <cell r="E3519">
            <v>43.64</v>
          </cell>
          <cell r="F3519">
            <v>56.73</v>
          </cell>
        </row>
        <row r="3520">
          <cell r="B3520" t="str">
            <v>C1665</v>
          </cell>
          <cell r="C3520" t="str">
            <v>LUMINÁRIA FLUORESCENTE COMPLETA C/2 LÂMPADAS DE 20W</v>
          </cell>
          <cell r="D3520" t="str">
            <v>UN</v>
          </cell>
          <cell r="E3520">
            <v>57.4</v>
          </cell>
          <cell r="F3520">
            <v>74.62</v>
          </cell>
        </row>
        <row r="3521">
          <cell r="B3521" t="str">
            <v>C1666</v>
          </cell>
          <cell r="C3521" t="str">
            <v>LUMINÁRIA FLUORESCENTE COMPLETA C/2 LÂMPADAS DE 40W</v>
          </cell>
          <cell r="D3521" t="str">
            <v>UN</v>
          </cell>
          <cell r="E3521">
            <v>66.05</v>
          </cell>
          <cell r="F3521">
            <v>85.87</v>
          </cell>
        </row>
        <row r="3522">
          <cell r="B3522" t="str">
            <v>C1667</v>
          </cell>
          <cell r="C3522" t="str">
            <v>LUMINÁRIA FLUORESCENTE COMPLETA C/2 LÂMPADAS DE 65W</v>
          </cell>
          <cell r="D3522" t="str">
            <v>UN</v>
          </cell>
          <cell r="E3522">
            <v>131.64</v>
          </cell>
          <cell r="F3522">
            <v>171.13</v>
          </cell>
        </row>
        <row r="3523">
          <cell r="B3523" t="str">
            <v>C1664</v>
          </cell>
          <cell r="C3523" t="str">
            <v>LUMINÁRIA FLUORESCENTE COMPLETA C/ 3 LÂMPADAS 40W</v>
          </cell>
          <cell r="D3523" t="str">
            <v>UN</v>
          </cell>
          <cell r="E3523">
            <v>80.52</v>
          </cell>
          <cell r="F3523">
            <v>104.68</v>
          </cell>
        </row>
        <row r="3524">
          <cell r="B3524" t="str">
            <v>C1641</v>
          </cell>
          <cell r="C3524" t="str">
            <v>LUMINÁRIA FLUORESCENTE COMPLETA C/4 LÂMPADAS DE 20W</v>
          </cell>
          <cell r="D3524" t="str">
            <v>UN</v>
          </cell>
          <cell r="E3524">
            <v>101.47</v>
          </cell>
          <cell r="F3524">
            <v>131.91</v>
          </cell>
        </row>
        <row r="3525">
          <cell r="B3525" t="str">
            <v>C1642</v>
          </cell>
          <cell r="C3525" t="str">
            <v>LUMINÁRIA FLUORESCENTE COMPLETA C/4 LÂMPADAS DE 40W</v>
          </cell>
          <cell r="D3525" t="str">
            <v>UN</v>
          </cell>
          <cell r="E3525">
            <v>127.4</v>
          </cell>
          <cell r="F3525">
            <v>165.62</v>
          </cell>
        </row>
        <row r="3526">
          <cell r="B3526" t="str">
            <v>C1668</v>
          </cell>
          <cell r="C3526" t="str">
            <v>LUMINÁRIA P/MUROS FECHADA C/ LÂMPADA</v>
          </cell>
          <cell r="D3526" t="str">
            <v>UN</v>
          </cell>
          <cell r="E3526">
            <v>64.97</v>
          </cell>
          <cell r="F3526">
            <v>84.46</v>
          </cell>
        </row>
        <row r="3527">
          <cell r="B3527" t="str">
            <v>C1669</v>
          </cell>
          <cell r="C3527" t="str">
            <v>LUMINÁRIA PAREDE,TIPO ARANDELA C/ LÂMPADA INCANDESCENTE</v>
          </cell>
          <cell r="D3527" t="str">
            <v>UN</v>
          </cell>
          <cell r="E3527">
            <v>33.43</v>
          </cell>
          <cell r="F3527">
            <v>43.46</v>
          </cell>
        </row>
        <row r="3528">
          <cell r="B3528" t="str">
            <v>C4108</v>
          </cell>
          <cell r="C3528" t="str">
            <v>LUMINÁRIA QUADRADA EMBUTIDA NA PAREDE PARA LÂMPADA FLUORESCENTE COMPACTA 2X26W EM ALUMÍNIO FUNDIDO E PINTADO POR PROCESSO ELETROSTÁTICO COM REFLETOR EM ALUMÍNIO ANODIZADO ALTO BRILHO E DIFUSOR EM VIDRO TRANPARENTE PRISMÁTICO</v>
          </cell>
          <cell r="D3528" t="str">
            <v>UN</v>
          </cell>
          <cell r="E3528">
            <v>327.31</v>
          </cell>
          <cell r="F3528">
            <v>425.5</v>
          </cell>
        </row>
        <row r="3529">
          <cell r="B3529" t="str">
            <v>C1671</v>
          </cell>
          <cell r="C3529" t="str">
            <v>LUMINÁRIA REFLETORA COM LÂMPADA HALÓGENA DICROICA 50W</v>
          </cell>
          <cell r="D3529" t="str">
            <v>UN</v>
          </cell>
          <cell r="E3529">
            <v>29.19</v>
          </cell>
          <cell r="F3529">
            <v>37.95</v>
          </cell>
        </row>
        <row r="3530">
          <cell r="B3530" t="str">
            <v>C1670</v>
          </cell>
          <cell r="C3530" t="str">
            <v>LUMINÁRIA REFLETORA COM LÂMPADA HALÓGENA DICROICA 75W</v>
          </cell>
          <cell r="D3530" t="str">
            <v>UN</v>
          </cell>
          <cell r="E3530">
            <v>42.2</v>
          </cell>
          <cell r="F3530">
            <v>54.86</v>
          </cell>
        </row>
        <row r="3531">
          <cell r="B3531" t="str">
            <v>C1672</v>
          </cell>
          <cell r="C3531" t="str">
            <v>LUMINÁRIA REFLETORA INTERNA SIMPLES C/OU S/VIDRO</v>
          </cell>
          <cell r="D3531" t="str">
            <v>UN</v>
          </cell>
          <cell r="E3531">
            <v>87.68</v>
          </cell>
          <cell r="F3531">
            <v>113.98</v>
          </cell>
        </row>
        <row r="3532">
          <cell r="B3532" t="str">
            <v>C1643</v>
          </cell>
          <cell r="C3532" t="str">
            <v>LUMINÁRIA REFLETORA.INTERNA.SIMPLES C/LÂMPADA MERCÚRIO</v>
          </cell>
          <cell r="D3532" t="str">
            <v>UN</v>
          </cell>
          <cell r="E3532">
            <v>90.26</v>
          </cell>
          <cell r="F3532">
            <v>117.34</v>
          </cell>
        </row>
        <row r="3533">
          <cell r="B3533" t="str">
            <v>C1673</v>
          </cell>
          <cell r="C3533" t="str">
            <v>LUMINÁRIA TIPO GLOBO PLÁSTICO C/ LÂMPADA INCANDESCENTE</v>
          </cell>
          <cell r="D3533" t="str">
            <v>UN</v>
          </cell>
          <cell r="E3533">
            <v>21.5</v>
          </cell>
          <cell r="F3533">
            <v>27.95</v>
          </cell>
        </row>
        <row r="3534">
          <cell r="B3534" t="str">
            <v>C1674</v>
          </cell>
          <cell r="C3534" t="str">
            <v>LUMINÁRIA TIPO GLOBO VIDRO C/ LAMPADA INCANDESCENTE</v>
          </cell>
          <cell r="D3534" t="str">
            <v>UN</v>
          </cell>
          <cell r="E3534">
            <v>33.43</v>
          </cell>
          <cell r="F3534">
            <v>43.46</v>
          </cell>
        </row>
        <row r="3535">
          <cell r="B3535" t="str">
            <v>C1675</v>
          </cell>
          <cell r="C3535" t="str">
            <v>LUMINÁRIA TIPO GLOBO VIDRO C/ LÂMPADA MISTA, ATÉ 160W</v>
          </cell>
          <cell r="D3535" t="str">
            <v>UN</v>
          </cell>
          <cell r="E3535">
            <v>44.79</v>
          </cell>
          <cell r="F3535">
            <v>58.23</v>
          </cell>
        </row>
        <row r="3536">
          <cell r="B3536" t="str">
            <v>C1676</v>
          </cell>
          <cell r="C3536" t="str">
            <v>LUMINÁRIA TIPO GLOBO VIDRO C/ LÂMPADA MISTA, ATÉ 500W</v>
          </cell>
          <cell r="D3536" t="str">
            <v>UN</v>
          </cell>
          <cell r="E3536">
            <v>82.81</v>
          </cell>
          <cell r="F3536">
            <v>107.65</v>
          </cell>
        </row>
        <row r="3537">
          <cell r="B3537" t="str">
            <v>C1677</v>
          </cell>
          <cell r="C3537" t="str">
            <v>LUMINÁRIA TIPO SPOT DIRECIONAL C/ BRAÇO E C/ LÂMPADA INCANDESCENTE</v>
          </cell>
          <cell r="D3537" t="str">
            <v>UN</v>
          </cell>
          <cell r="E3537">
            <v>37.87</v>
          </cell>
          <cell r="F3537">
            <v>49.23</v>
          </cell>
        </row>
        <row r="3538">
          <cell r="B3538" t="str">
            <v>C1678</v>
          </cell>
          <cell r="C3538" t="str">
            <v>LUMINÁRIA TIPO SPOT SIMPLES C/ LÂMPADA INCANDESCENTE</v>
          </cell>
          <cell r="D3538" t="str">
            <v>UN</v>
          </cell>
          <cell r="E3538">
            <v>18.3</v>
          </cell>
          <cell r="F3538">
            <v>23.79</v>
          </cell>
        </row>
        <row r="3539">
          <cell r="B3539" t="str">
            <v>C1875</v>
          </cell>
          <cell r="C3539" t="str">
            <v>PENDENTE OU PLAFONIER C/GLOBO LEITOSO C/ 1 LÂMPADA DE 60W</v>
          </cell>
          <cell r="D3539" t="str">
            <v>UN</v>
          </cell>
          <cell r="E3539">
            <v>21.01</v>
          </cell>
          <cell r="F3539">
            <v>27.31</v>
          </cell>
        </row>
        <row r="3540">
          <cell r="B3540" t="str">
            <v>C3921</v>
          </cell>
          <cell r="C3540" t="str">
            <v>PLACA SUPORTE P/ LUMINÁRIA SN-05</v>
          </cell>
          <cell r="D3540" t="str">
            <v>UN</v>
          </cell>
          <cell r="E3540">
            <v>158.02</v>
          </cell>
          <cell r="F3540">
            <v>205.43</v>
          </cell>
        </row>
        <row r="3541">
          <cell r="B3541" t="str">
            <v>C2001</v>
          </cell>
          <cell r="C3541" t="str">
            <v>POSTE CONCRETO H=10M, 1 PROJETOR, LÂMPADA DE VAPOR DE MERCÚRIO 250 A 400W</v>
          </cell>
          <cell r="D3541" t="str">
            <v>UN</v>
          </cell>
          <cell r="E3541">
            <v>1226.41</v>
          </cell>
          <cell r="F3541">
            <v>1594.33</v>
          </cell>
        </row>
        <row r="3542">
          <cell r="B3542" t="str">
            <v>C2003</v>
          </cell>
          <cell r="C3542" t="str">
            <v>POSTE CONCRETO H=10M, 2 PROJETORES, LÂMPADA DE VAPOR DE MERCÚRIO 250 A 400W</v>
          </cell>
          <cell r="D3542" t="str">
            <v>UN</v>
          </cell>
          <cell r="E3542">
            <v>1392.89</v>
          </cell>
          <cell r="F3542">
            <v>1810.76</v>
          </cell>
        </row>
        <row r="3543">
          <cell r="B3543" t="str">
            <v>C2002</v>
          </cell>
          <cell r="C3543" t="str">
            <v>POSTE CONCRETO H=10M, 2 PROJETORES, LÂMPADA DE VAPOR DE MERCÚRIO 400W</v>
          </cell>
          <cell r="D3543" t="str">
            <v>UN</v>
          </cell>
          <cell r="E3543">
            <v>1494.17</v>
          </cell>
          <cell r="F3543">
            <v>1942.42</v>
          </cell>
        </row>
        <row r="3544">
          <cell r="B3544" t="str">
            <v>C2004</v>
          </cell>
          <cell r="C3544" t="str">
            <v>POSTE CONCRETO H=10M, 3 PROJETORES, LÂMPADA DE VAPOR DE MERCÚRIO 250 A 400W</v>
          </cell>
          <cell r="D3544" t="str">
            <v>UN</v>
          </cell>
          <cell r="E3544">
            <v>1559.36</v>
          </cell>
          <cell r="F3544">
            <v>2027.17</v>
          </cell>
        </row>
        <row r="3545">
          <cell r="B3545" t="str">
            <v>C2005</v>
          </cell>
          <cell r="C3545" t="str">
            <v>POSTE CONCRETO H=10M, 4 PROJETORES, LÂMPADA DE VAPOR DE MERCÚRIO 250 A 400W</v>
          </cell>
          <cell r="D3545" t="str">
            <v>UN</v>
          </cell>
          <cell r="E3545">
            <v>1725.85</v>
          </cell>
          <cell r="F3545">
            <v>2243.61</v>
          </cell>
        </row>
        <row r="3546">
          <cell r="B3546" t="str">
            <v>C2006</v>
          </cell>
          <cell r="C3546" t="str">
            <v>POSTE CONCRETO H=10M, PROJETOR, LÂMPADA DE VAPOR DE MERCÚRIO 400W</v>
          </cell>
          <cell r="D3546" t="str">
            <v>UN</v>
          </cell>
          <cell r="E3546">
            <v>1277.07</v>
          </cell>
          <cell r="F3546">
            <v>1660.19</v>
          </cell>
        </row>
        <row r="3547">
          <cell r="B3547" t="str">
            <v>C2905</v>
          </cell>
          <cell r="C3547" t="str">
            <v>POSTE DE CONCRETO 9/150 DUPLO T, 1 LUMINÁRIA FECHADA VM 250W</v>
          </cell>
          <cell r="D3547" t="str">
            <v>UN</v>
          </cell>
          <cell r="E3547">
            <v>563.96</v>
          </cell>
          <cell r="F3547">
            <v>733.15</v>
          </cell>
        </row>
        <row r="3548">
          <cell r="B3548" t="str">
            <v>C2906</v>
          </cell>
          <cell r="C3548" t="str">
            <v>POSTE DE CONCRETO 9/150 DUPLO T, 2 LUMINÁRIAS FECHADAS VM 250W</v>
          </cell>
          <cell r="D3548" t="str">
            <v>UN</v>
          </cell>
          <cell r="E3548">
            <v>735.9</v>
          </cell>
          <cell r="F3548">
            <v>956.67</v>
          </cell>
        </row>
        <row r="3549">
          <cell r="B3549" t="str">
            <v>C2008</v>
          </cell>
          <cell r="C3549" t="str">
            <v>POSTE DE CONCRETO P/ILUMINAÇÃO, ATÉ H=8.0OM</v>
          </cell>
          <cell r="D3549" t="str">
            <v>UN</v>
          </cell>
          <cell r="E3549">
            <v>386.79</v>
          </cell>
          <cell r="F3549">
            <v>502.83</v>
          </cell>
        </row>
        <row r="3550">
          <cell r="B3550" t="str">
            <v>C2007</v>
          </cell>
          <cell r="C3550" t="str">
            <v>POSTE DE CONCRETO P/ ILUMINAÇÃO, ATÉ H=11.0M</v>
          </cell>
          <cell r="D3550" t="str">
            <v>UN</v>
          </cell>
          <cell r="E3550">
            <v>597.5</v>
          </cell>
          <cell r="F3550">
            <v>776.75</v>
          </cell>
        </row>
        <row r="3551">
          <cell r="B3551" t="str">
            <v>C2009</v>
          </cell>
          <cell r="C3551" t="str">
            <v>POSTE DE FERRO P/ JARDIM H=2.80M, C/GLOBO E LÂMPADA VAPOR DE SÓDIO 70W</v>
          </cell>
          <cell r="D3551" t="str">
            <v>UN</v>
          </cell>
          <cell r="E3551">
            <v>302.09</v>
          </cell>
          <cell r="F3551">
            <v>392.72</v>
          </cell>
        </row>
        <row r="3552">
          <cell r="B3552" t="str">
            <v>C2010</v>
          </cell>
          <cell r="C3552" t="str">
            <v>POSTE DE FERRO P/JARDIM H=2.80M, C/GLOBO DE VIDRO, S/ LÂMPADA</v>
          </cell>
          <cell r="D3552" t="str">
            <v>UN</v>
          </cell>
          <cell r="E3552">
            <v>229.08</v>
          </cell>
          <cell r="F3552">
            <v>297.8</v>
          </cell>
        </row>
        <row r="3553">
          <cell r="B3553" t="str">
            <v>C3625</v>
          </cell>
          <cell r="C3553" t="str">
            <v>POSTE METÁLICO CÔNICO RETO FLANGEADO H=10.0m P/02 LUMINÁRIAS DECORATIVAS</v>
          </cell>
          <cell r="D3553" t="str">
            <v>UN</v>
          </cell>
          <cell r="E3553">
            <v>888.01</v>
          </cell>
          <cell r="F3553">
            <v>1154.41</v>
          </cell>
        </row>
        <row r="3554">
          <cell r="B3554" t="str">
            <v>C3626</v>
          </cell>
          <cell r="C3554" t="str">
            <v>POSTE METÁLICO DECORATIVO CÔNICO RETO FLANGEADO H=4.0m P/01 OU 02 LUMINÁRIAS DECORATIVAS</v>
          </cell>
          <cell r="D3554" t="str">
            <v>UN</v>
          </cell>
          <cell r="E3554">
            <v>687.29</v>
          </cell>
          <cell r="F3554">
            <v>893.48</v>
          </cell>
        </row>
        <row r="3555">
          <cell r="B3555" t="str">
            <v>C2047</v>
          </cell>
          <cell r="C3555" t="str">
            <v>PROJETOR DE ALUMÍNIO, C/ LÂMPADA FLUORESCENTE ATÉ PL-13W</v>
          </cell>
          <cell r="D3555" t="str">
            <v>UN</v>
          </cell>
          <cell r="E3555">
            <v>180.55</v>
          </cell>
          <cell r="F3555">
            <v>234.72</v>
          </cell>
        </row>
        <row r="3556">
          <cell r="B3556" t="str">
            <v>C2044</v>
          </cell>
          <cell r="C3556" t="str">
            <v>PROJETOR DE ALUMÍNIO, C/ LÂMPADA FLUORESCENTE ATÉ PL-18W</v>
          </cell>
          <cell r="D3556" t="str">
            <v>UN</v>
          </cell>
          <cell r="E3556">
            <v>180.82</v>
          </cell>
          <cell r="F3556">
            <v>235.07</v>
          </cell>
        </row>
        <row r="3557">
          <cell r="B3557" t="str">
            <v>C2045</v>
          </cell>
          <cell r="C3557" t="str">
            <v>PROJETOR DE ALUMÍNIO, C/ LÂMPADA DE VAPOR METÁLICO E FOTOCÉLULA ATÉ 400W</v>
          </cell>
          <cell r="D3557" t="str">
            <v>UN</v>
          </cell>
          <cell r="E3557">
            <v>365.66</v>
          </cell>
          <cell r="F3557">
            <v>475.36</v>
          </cell>
        </row>
        <row r="3558">
          <cell r="B3558" t="str">
            <v>C2046</v>
          </cell>
          <cell r="C3558" t="str">
            <v>PROJETOR DE ALUMÍNIO, C/ LÂMPADA DE VAPOR METÁLICO E FOTOCÉLULA ATÉ 1000W</v>
          </cell>
          <cell r="D3558" t="str">
            <v>UN</v>
          </cell>
          <cell r="E3558">
            <v>814.2</v>
          </cell>
          <cell r="F3558">
            <v>1058.46</v>
          </cell>
        </row>
        <row r="3559">
          <cell r="B3559" t="str">
            <v>C2048</v>
          </cell>
          <cell r="C3559" t="str">
            <v>PROJETOR C/ LÂMPADA DE VAPOR DE MERCÚRIO, C/FOTOCÉLULA</v>
          </cell>
          <cell r="D3559" t="str">
            <v>UN</v>
          </cell>
          <cell r="E3559">
            <v>203.69</v>
          </cell>
          <cell r="F3559">
            <v>264.8</v>
          </cell>
        </row>
        <row r="3560">
          <cell r="B3560" t="str">
            <v>C2050</v>
          </cell>
          <cell r="C3560" t="str">
            <v>PROJETOR C/LÂMPADA VAPOR DE MERCÚRIO DE 250W OU 400W, COMPLETA</v>
          </cell>
          <cell r="D3560" t="str">
            <v>UN</v>
          </cell>
          <cell r="E3560">
            <v>165.37</v>
          </cell>
          <cell r="F3560">
            <v>214.98</v>
          </cell>
        </row>
        <row r="3561">
          <cell r="B3561" t="str">
            <v>C2051</v>
          </cell>
          <cell r="C3561" t="str">
            <v>PROJETOR C/ LÂMPADA VAPOR METÁLICO 1000W C/FOTOCÉLULA</v>
          </cell>
          <cell r="D3561" t="str">
            <v>UN</v>
          </cell>
          <cell r="E3561">
            <v>722.87</v>
          </cell>
          <cell r="F3561">
            <v>939.73</v>
          </cell>
        </row>
        <row r="3562">
          <cell r="B3562" t="str">
            <v>C2049</v>
          </cell>
          <cell r="C3562" t="str">
            <v>PROJETOR C/LÂMPADA HALÓGENA DUPLO ENVELOPE DE 500W</v>
          </cell>
          <cell r="D3562" t="str">
            <v>UN</v>
          </cell>
          <cell r="E3562">
            <v>189.16</v>
          </cell>
          <cell r="F3562">
            <v>245.91</v>
          </cell>
        </row>
        <row r="3563">
          <cell r="B3563" t="str">
            <v>C4115</v>
          </cell>
          <cell r="C3563" t="str">
            <v>PROJETOR EM ALUMÍNIO POLIDO COM REFLETOR EM ALUMÍNIO ANODIZADO E DIFUSOR EM VIDRO PLANO TEMPERADO TRANSPARENTE DIÂMETRO = 40CM PARA LÂMPADA VAPOR METÁLICO 400W C/ REATOR E IGNITOR</v>
          </cell>
          <cell r="D3563" t="str">
            <v>UN</v>
          </cell>
          <cell r="E3563">
            <v>598.51</v>
          </cell>
          <cell r="F3563">
            <v>778.06</v>
          </cell>
        </row>
        <row r="3564">
          <cell r="B3564" t="str">
            <v>C4112</v>
          </cell>
          <cell r="C3564" t="str">
            <v>PROJETOR EMBUTIDO NO FORRO EM CHAPA DE AÇO PINTADA COM REFLETOR DE ALUMÍNIO ANODIZADO ALTO BRILHO E DIFUSOR EM VIDRO TRANSPARENTE TEMPERADO PARA LÂMPADA DE VAPOR METÁLICO 400W C/ REATOR E IGNITOR</v>
          </cell>
          <cell r="D3564" t="str">
            <v>UN</v>
          </cell>
          <cell r="E3564">
            <v>349.97</v>
          </cell>
          <cell r="F3564">
            <v>454.96</v>
          </cell>
        </row>
        <row r="3565">
          <cell r="B3565" t="str">
            <v>C2052</v>
          </cell>
          <cell r="C3565" t="str">
            <v>PROJETOR EXTERNO DE ALTA POT.ATE 2000 W</v>
          </cell>
          <cell r="D3565" t="str">
            <v>UN</v>
          </cell>
          <cell r="E3565">
            <v>860.4</v>
          </cell>
          <cell r="F3565">
            <v>1118.52</v>
          </cell>
        </row>
        <row r="3566">
          <cell r="B3566" t="str">
            <v>C2053</v>
          </cell>
          <cell r="C3566" t="str">
            <v>PROJETOR EXTERNO P/ LÂMPADA DE VAPOR DE MERCÚRIO DE 250 OU 400 W</v>
          </cell>
          <cell r="D3566" t="str">
            <v>UN</v>
          </cell>
          <cell r="E3566">
            <v>165.37</v>
          </cell>
          <cell r="F3566">
            <v>214.98</v>
          </cell>
        </row>
        <row r="3567">
          <cell r="B3567" t="str">
            <v>C2054</v>
          </cell>
          <cell r="C3567" t="str">
            <v>PROJETOR LÂMPADA DE VAPOR DE MERCÚRIO 250W, C/FOTOCÉLULA</v>
          </cell>
          <cell r="D3567" t="str">
            <v>UN</v>
          </cell>
          <cell r="E3567">
            <v>216.16</v>
          </cell>
          <cell r="F3567">
            <v>281.01</v>
          </cell>
        </row>
        <row r="3568">
          <cell r="B3568" t="str">
            <v>C2055</v>
          </cell>
          <cell r="C3568" t="str">
            <v>PROJETOR TIPO CANHÃO LÂMPADA HALÓGENA 1000W</v>
          </cell>
          <cell r="D3568" t="str">
            <v>UN</v>
          </cell>
          <cell r="E3568">
            <v>932.78</v>
          </cell>
          <cell r="F3568">
            <v>1212.61</v>
          </cell>
        </row>
        <row r="3569">
          <cell r="B3569" t="str">
            <v>C3912</v>
          </cell>
          <cell r="C3569" t="str">
            <v>PROLONGAMENTO P/ BASE METÁLICA EXISTENTE</v>
          </cell>
          <cell r="D3569" t="str">
            <v>UN</v>
          </cell>
          <cell r="E3569">
            <v>332.9</v>
          </cell>
          <cell r="F3569">
            <v>432.77</v>
          </cell>
        </row>
        <row r="3570">
          <cell r="B3570" t="str">
            <v>C2105</v>
          </cell>
          <cell r="C3570" t="str">
            <v>REATOR AFP-220V, SIMPLES P/ LÂMPADA FLUORESCENTE (SUBSTITUIÇÃO)</v>
          </cell>
          <cell r="D3570" t="str">
            <v>UN</v>
          </cell>
          <cell r="E3570">
            <v>16.66</v>
          </cell>
          <cell r="F3570">
            <v>21.66</v>
          </cell>
        </row>
        <row r="3571">
          <cell r="B3571" t="str">
            <v>C2104</v>
          </cell>
          <cell r="C3571" t="str">
            <v>REATOR AFP-220V, DUPLO P/ LÂMPADA FLUORESCENTE (SUBSTITUIÇÃO)</v>
          </cell>
          <cell r="D3571" t="str">
            <v>UN</v>
          </cell>
          <cell r="E3571">
            <v>32.04</v>
          </cell>
          <cell r="F3571">
            <v>41.65</v>
          </cell>
        </row>
        <row r="3572">
          <cell r="B3572" t="str">
            <v>C2106</v>
          </cell>
          <cell r="C3572" t="str">
            <v>REATOR DE PARTIDA P/LÂMPADA VAPOR DE MERCÚRIO ATÉ 1000W</v>
          </cell>
          <cell r="D3572" t="str">
            <v>UN</v>
          </cell>
          <cell r="E3572">
            <v>62.78</v>
          </cell>
          <cell r="F3572">
            <v>81.61</v>
          </cell>
        </row>
        <row r="3573">
          <cell r="B3573" t="str">
            <v>C4110</v>
          </cell>
          <cell r="C3573" t="str">
            <v>SISTEMA DE ILUMINAÇÃO COM LED BRANCO PARA FIXAÇÃO LATERAL EM LINHA COM DISPERSÃO A 90 GRAUS E SUPORTE DE ALUMÍNIO, ALIMENTAÇÃO POR DRIVER REMOTO EM CORRENTE CONTÍNUA</v>
          </cell>
          <cell r="D3573" t="str">
            <v>M</v>
          </cell>
          <cell r="E3573">
            <v>470.92</v>
          </cell>
          <cell r="F3573">
            <v>612.2</v>
          </cell>
        </row>
        <row r="3574">
          <cell r="B3574" t="str">
            <v>C4113</v>
          </cell>
          <cell r="C3574" t="str">
            <v>SPOT ORIENTÁVEL PARA PLUG DE GUITARRA. PARA LÂMPADAS DICRÓICAS DIVERSAS</v>
          </cell>
          <cell r="D3574" t="str">
            <v>UN</v>
          </cell>
          <cell r="E3574">
            <v>98.22</v>
          </cell>
          <cell r="F3574">
            <v>127.69</v>
          </cell>
        </row>
        <row r="3575">
          <cell r="B3575" t="str">
            <v>C4116</v>
          </cell>
          <cell r="C3575" t="str">
            <v>TRANSFORMADOR PARA LEDS</v>
          </cell>
          <cell r="D3575" t="str">
            <v>UN</v>
          </cell>
          <cell r="E3575">
            <v>34.5</v>
          </cell>
          <cell r="F3575">
            <v>44.85</v>
          </cell>
        </row>
        <row r="3576">
          <cell r="C3576" t="str">
            <v>APARELHOS ELÉTRICOS</v>
          </cell>
          <cell r="F3576">
            <v>0</v>
          </cell>
        </row>
        <row r="3577">
          <cell r="B3577" t="str">
            <v>C0081</v>
          </cell>
          <cell r="C3577" t="str">
            <v>AMPERÍMETRO (72X72)MM, ESC. 0-250A</v>
          </cell>
          <cell r="D3577" t="str">
            <v>UN</v>
          </cell>
          <cell r="E3577">
            <v>89.82</v>
          </cell>
          <cell r="F3577">
            <v>116.77</v>
          </cell>
        </row>
        <row r="3578">
          <cell r="B3578" t="str">
            <v>C0082</v>
          </cell>
          <cell r="C3578" t="str">
            <v>AMPERÍMETRO (96X96)MM, ESC. 0-500A</v>
          </cell>
          <cell r="D3578" t="str">
            <v>UN</v>
          </cell>
          <cell r="E3578">
            <v>116.84</v>
          </cell>
          <cell r="F3578">
            <v>151.89</v>
          </cell>
        </row>
        <row r="3579">
          <cell r="B3579" t="str">
            <v>C0080</v>
          </cell>
          <cell r="C3579" t="str">
            <v>AMPERÍMETRO (144X144)MM, ESC. 0-1000A</v>
          </cell>
          <cell r="D3579" t="str">
            <v>UN</v>
          </cell>
          <cell r="E3579">
            <v>181.67</v>
          </cell>
          <cell r="F3579">
            <v>236.17</v>
          </cell>
        </row>
        <row r="3580">
          <cell r="B3580" t="str">
            <v>C0101</v>
          </cell>
          <cell r="C3580" t="str">
            <v>AQUECEDOR CENTRAL ELETROAUTOMATICO 220V-5060 A 7480W</v>
          </cell>
          <cell r="D3580" t="str">
            <v>UN</v>
          </cell>
          <cell r="E3580">
            <v>698.5</v>
          </cell>
          <cell r="F3580">
            <v>908.05</v>
          </cell>
        </row>
        <row r="3581">
          <cell r="B3581" t="str">
            <v>C0102</v>
          </cell>
          <cell r="C3581" t="str">
            <v>AQUECEDOR ELÉTRICO CAP.50 A 250L. 110/220V</v>
          </cell>
          <cell r="D3581" t="str">
            <v>UN</v>
          </cell>
          <cell r="E3581">
            <v>2732.82</v>
          </cell>
          <cell r="F3581">
            <v>3552.67</v>
          </cell>
        </row>
        <row r="3582">
          <cell r="B3582" t="str">
            <v>C0103</v>
          </cell>
          <cell r="C3582" t="str">
            <v>AQUECEDOR INDIVIDUAL ELETROAUTOMATICO 220V - 4840 W</v>
          </cell>
          <cell r="D3582" t="str">
            <v>UN</v>
          </cell>
          <cell r="E3582">
            <v>7.94</v>
          </cell>
          <cell r="F3582">
            <v>10.32</v>
          </cell>
        </row>
        <row r="3583">
          <cell r="B3583" t="str">
            <v>C0465</v>
          </cell>
          <cell r="C3583" t="str">
            <v>BOTOEIRA EM ALUMÍNIO FUNDIDO "LIGA - DESLIGA"</v>
          </cell>
          <cell r="D3583" t="str">
            <v>UN</v>
          </cell>
          <cell r="E3583">
            <v>98.3</v>
          </cell>
          <cell r="F3583">
            <v>127.79</v>
          </cell>
        </row>
        <row r="3584">
          <cell r="B3584" t="str">
            <v>C1286</v>
          </cell>
          <cell r="C3584" t="str">
            <v>ESTABILIZADOR DE TENSÃO/CORRENTE DE 1KVA</v>
          </cell>
          <cell r="D3584" t="str">
            <v>UN</v>
          </cell>
          <cell r="E3584">
            <v>123.75</v>
          </cell>
          <cell r="F3584">
            <v>160.88</v>
          </cell>
        </row>
        <row r="3585">
          <cell r="B3585" t="str">
            <v>C1287</v>
          </cell>
          <cell r="C3585" t="str">
            <v>ESTABILIZADOR DE TENSÃO/CORRENTE DE 3KVA</v>
          </cell>
          <cell r="D3585" t="str">
            <v>UN</v>
          </cell>
          <cell r="E3585">
            <v>224.76</v>
          </cell>
          <cell r="F3585">
            <v>292.19</v>
          </cell>
        </row>
        <row r="3586">
          <cell r="B3586" t="str">
            <v>C1288</v>
          </cell>
          <cell r="C3586" t="str">
            <v>ESTABILIZADOR DE TENSÃO/CORRENTE DE 5KVA</v>
          </cell>
          <cell r="D3586" t="str">
            <v>UN</v>
          </cell>
          <cell r="E3586">
            <v>364.85</v>
          </cell>
          <cell r="F3586">
            <v>474.31</v>
          </cell>
        </row>
        <row r="3587">
          <cell r="B3587" t="str">
            <v>C1289</v>
          </cell>
          <cell r="C3587" t="str">
            <v>ESTABILIZADOR DE TENSÃO/CORRENTE DE 7.5KVA</v>
          </cell>
          <cell r="D3587" t="str">
            <v>UN</v>
          </cell>
          <cell r="E3587">
            <v>605.95</v>
          </cell>
          <cell r="F3587">
            <v>787.74</v>
          </cell>
        </row>
        <row r="3588">
          <cell r="B3588" t="str">
            <v>C1285</v>
          </cell>
          <cell r="C3588" t="str">
            <v>ESTABILIZADOR DE TENSÃO/CORRENTE DE 10KVA</v>
          </cell>
          <cell r="D3588" t="str">
            <v>UN</v>
          </cell>
          <cell r="E3588">
            <v>1009.92</v>
          </cell>
          <cell r="F3588">
            <v>1312.9</v>
          </cell>
        </row>
        <row r="3589">
          <cell r="B3589" t="str">
            <v>C1354</v>
          </cell>
          <cell r="C3589" t="str">
            <v>EXAUSTOR ELETROMECÂNICO INDUSTRIAL D= 400MM</v>
          </cell>
          <cell r="D3589" t="str">
            <v>UN</v>
          </cell>
          <cell r="E3589">
            <v>1378.43</v>
          </cell>
          <cell r="F3589">
            <v>1791.96</v>
          </cell>
        </row>
        <row r="3590">
          <cell r="B3590" t="str">
            <v>C1477</v>
          </cell>
          <cell r="C3590" t="str">
            <v>INSTALAÇÃO DE EXAUSTOR ELÉTRICO TIPO DOMICILIAR</v>
          </cell>
          <cell r="D3590" t="str">
            <v>UN</v>
          </cell>
          <cell r="E3590">
            <v>199.74</v>
          </cell>
          <cell r="F3590">
            <v>259.66</v>
          </cell>
        </row>
        <row r="3591">
          <cell r="B3591" t="str">
            <v>C2276</v>
          </cell>
          <cell r="C3591" t="str">
            <v>SINALIZADOR P/ ENTRADA E SAÍDA DE VEÍCULOS</v>
          </cell>
          <cell r="D3591" t="str">
            <v>UN</v>
          </cell>
          <cell r="E3591">
            <v>156.59</v>
          </cell>
          <cell r="F3591">
            <v>203.57</v>
          </cell>
        </row>
        <row r="3592">
          <cell r="B3592" t="str">
            <v>C2512</v>
          </cell>
          <cell r="C3592" t="str">
            <v>TRANSFORMADOR 2KVA MONOFASICO 220V/110V</v>
          </cell>
          <cell r="D3592" t="str">
            <v>UN</v>
          </cell>
          <cell r="E3592">
            <v>9404.44</v>
          </cell>
          <cell r="F3592">
            <v>12225.77</v>
          </cell>
        </row>
        <row r="3593">
          <cell r="B3593" t="str">
            <v>C2517</v>
          </cell>
          <cell r="C3593" t="str">
            <v>TRANSFORMADOR DE CORRENTE EM QD - FAIXA 50 A 250/5A</v>
          </cell>
          <cell r="D3593" t="str">
            <v>UN</v>
          </cell>
          <cell r="E3593">
            <v>74.53</v>
          </cell>
          <cell r="F3593">
            <v>96.89</v>
          </cell>
        </row>
        <row r="3594">
          <cell r="B3594" t="str">
            <v>C2518</v>
          </cell>
          <cell r="C3594" t="str">
            <v>TRANSFORMADOR DE CORRENTE EM QD - FAIXA 200 A 400/5A</v>
          </cell>
          <cell r="D3594" t="str">
            <v>UN</v>
          </cell>
          <cell r="E3594">
            <v>87.5</v>
          </cell>
          <cell r="F3594">
            <v>113.75</v>
          </cell>
        </row>
        <row r="3595">
          <cell r="B3595" t="str">
            <v>C2519</v>
          </cell>
          <cell r="C3595" t="str">
            <v>TRANSFORMADOR DE CORRENTE EM QD - FAIXA 400 A 800/5A</v>
          </cell>
          <cell r="D3595" t="str">
            <v>UN</v>
          </cell>
          <cell r="E3595">
            <v>87.5</v>
          </cell>
          <cell r="F3595">
            <v>113.75</v>
          </cell>
        </row>
        <row r="3596">
          <cell r="B3596" t="str">
            <v>C2520</v>
          </cell>
          <cell r="C3596" t="str">
            <v>TRANSFORMADOR DE CORRENTE EM QD - FAIXA 1000 A 1500/5A</v>
          </cell>
          <cell r="D3596" t="str">
            <v>UN</v>
          </cell>
          <cell r="E3596">
            <v>98.3</v>
          </cell>
          <cell r="F3596">
            <v>127.79</v>
          </cell>
        </row>
        <row r="3597">
          <cell r="B3597" t="str">
            <v>C4059</v>
          </cell>
          <cell r="C3597" t="str">
            <v>TRANSFORMADOR DE CORRENTE 15 KV - INSTALADO</v>
          </cell>
          <cell r="D3597" t="str">
            <v>UN</v>
          </cell>
          <cell r="E3597">
            <v>756.42</v>
          </cell>
          <cell r="F3597">
            <v>983.35</v>
          </cell>
        </row>
        <row r="3598">
          <cell r="B3598" t="str">
            <v>C0832</v>
          </cell>
          <cell r="C3598" t="str">
            <v>TRANSFORMADOR DE POTENCIAL 115 VAC 400 VA</v>
          </cell>
          <cell r="D3598" t="str">
            <v>UN</v>
          </cell>
          <cell r="E3598">
            <v>702.39</v>
          </cell>
          <cell r="F3598">
            <v>913.11</v>
          </cell>
        </row>
        <row r="3599">
          <cell r="B3599" t="str">
            <v>C4060</v>
          </cell>
          <cell r="C3599" t="str">
            <v>TRANSFORMADOR DE POTÊNCIA 15 KV - INSTALADO</v>
          </cell>
          <cell r="D3599" t="str">
            <v>UN</v>
          </cell>
          <cell r="E3599">
            <v>1051.42</v>
          </cell>
          <cell r="F3599">
            <v>1366.85</v>
          </cell>
        </row>
        <row r="3600">
          <cell r="B3600" t="str">
            <v>C2664</v>
          </cell>
          <cell r="C3600" t="str">
            <v>VENTILADOR DE TETO METÁLICO</v>
          </cell>
          <cell r="D3600" t="str">
            <v>UN</v>
          </cell>
          <cell r="E3600">
            <v>113.45</v>
          </cell>
          <cell r="F3600">
            <v>147.49</v>
          </cell>
        </row>
        <row r="3601">
          <cell r="B3601" t="str">
            <v>C2682</v>
          </cell>
          <cell r="C3601" t="str">
            <v>VOLTÍMETRO (72X72)MM, ESC. 0-500V</v>
          </cell>
          <cell r="D3601" t="str">
            <v>UN</v>
          </cell>
          <cell r="E3601">
            <v>133.05</v>
          </cell>
          <cell r="F3601">
            <v>172.97</v>
          </cell>
        </row>
        <row r="3602">
          <cell r="B3602" t="str">
            <v>C2683</v>
          </cell>
          <cell r="C3602" t="str">
            <v>VOLTÍMETRO (96X96)MM, ESC. 0-500V</v>
          </cell>
          <cell r="D3602" t="str">
            <v>UN</v>
          </cell>
          <cell r="E3602">
            <v>160.06</v>
          </cell>
          <cell r="F3602">
            <v>208.08</v>
          </cell>
        </row>
        <row r="3603">
          <cell r="B3603" t="str">
            <v>C2681</v>
          </cell>
          <cell r="C3603" t="str">
            <v>VOLTÍMETRO (144X144)MM, ESC. 0-500V</v>
          </cell>
          <cell r="D3603" t="str">
            <v>UN</v>
          </cell>
          <cell r="E3603">
            <v>197.88</v>
          </cell>
          <cell r="F3603">
            <v>257.24</v>
          </cell>
        </row>
        <row r="3604">
          <cell r="C3604" t="str">
            <v>EQUIPAMENTOS</v>
          </cell>
          <cell r="F3604">
            <v>0</v>
          </cell>
        </row>
        <row r="3605">
          <cell r="B3605" t="str">
            <v>C4372</v>
          </cell>
          <cell r="C3605" t="str">
            <v>BALANÇA ELETRÔNICA C/ PLATAFORMA 18x3, CAP. 80 TON. (FORN./MONTAGEM)</v>
          </cell>
          <cell r="D3605" t="str">
            <v>UN</v>
          </cell>
          <cell r="E3605">
            <v>75772.8</v>
          </cell>
          <cell r="F3605">
            <v>98504.64</v>
          </cell>
        </row>
        <row r="3606">
          <cell r="B3606" t="str">
            <v>C4126</v>
          </cell>
          <cell r="C3606" t="str">
            <v>ELEVADOR CAPACIDADE 225 Kg, 3 PASSAGEIROS OU CADEIRA DE RODAS C/ ACOMPANHANTE, CABINE E PORTAS DE AÇO INOXIDÁVEL ESCOVADO, 3 PARADAS, VELOC. 0,25m/seg</v>
          </cell>
          <cell r="D3606" t="str">
            <v>UN</v>
          </cell>
          <cell r="E3606">
            <v>157860</v>
          </cell>
          <cell r="F3606">
            <v>205218</v>
          </cell>
        </row>
        <row r="3607">
          <cell r="B3607" t="str">
            <v>C4407</v>
          </cell>
          <cell r="C3607" t="str">
            <v>ELEVADOR PARA 10 PESSOAS VELOCIDADE 60m/min - 3 PARADAS - FORNECIMENTO E MONTAGEM</v>
          </cell>
          <cell r="D3607" t="str">
            <v>UN</v>
          </cell>
          <cell r="E3607">
            <v>85770.6</v>
          </cell>
          <cell r="F3607">
            <v>111501.78</v>
          </cell>
        </row>
        <row r="3608">
          <cell r="B3608" t="str">
            <v>C4184</v>
          </cell>
          <cell r="C3608" t="str">
            <v>GRUPO GERADOR 951/1000 KVA, COM QUADRO AUTOMÁTICO</v>
          </cell>
          <cell r="D3608" t="str">
            <v>UN</v>
          </cell>
          <cell r="E3608">
            <v>516881.77</v>
          </cell>
          <cell r="F3608">
            <v>671946.3</v>
          </cell>
        </row>
        <row r="3609">
          <cell r="B3609" t="str">
            <v>C4063</v>
          </cell>
          <cell r="C3609" t="str">
            <v>GRUPO GERADOR 781/950 KVA C/ QUADRO AUTOMÁTICO</v>
          </cell>
          <cell r="D3609" t="str">
            <v>UN</v>
          </cell>
          <cell r="E3609">
            <v>585606.6</v>
          </cell>
          <cell r="F3609">
            <v>761288.58</v>
          </cell>
        </row>
        <row r="3610">
          <cell r="B3610" t="str">
            <v>C4062</v>
          </cell>
          <cell r="C3610" t="str">
            <v>GRUPO GERADOR 636/780 KVA C/ QUADRO AUTOMÁTICO</v>
          </cell>
          <cell r="D3610" t="str">
            <v>UN</v>
          </cell>
          <cell r="E3610">
            <v>293458.05</v>
          </cell>
          <cell r="F3610">
            <v>381495.47</v>
          </cell>
        </row>
        <row r="3611">
          <cell r="B3611" t="str">
            <v>C3668</v>
          </cell>
          <cell r="C3611" t="str">
            <v>GRUPO GERADOR 501/635 KVA, COM QUADRO AUTOMÁTICO</v>
          </cell>
          <cell r="D3611" t="str">
            <v>UN</v>
          </cell>
          <cell r="E3611">
            <v>206809.46</v>
          </cell>
          <cell r="F3611">
            <v>268852.3</v>
          </cell>
        </row>
        <row r="3612">
          <cell r="B3612" t="str">
            <v>C4061</v>
          </cell>
          <cell r="C3612" t="str">
            <v>GRUPO GERADOR 451/500 KVA COM QUADRO AUTOMÁTICO</v>
          </cell>
          <cell r="D3612" t="str">
            <v>UN</v>
          </cell>
          <cell r="E3612">
            <v>173211.13</v>
          </cell>
          <cell r="F3612">
            <v>225174.47</v>
          </cell>
        </row>
        <row r="3613">
          <cell r="B3613" t="str">
            <v>C4183</v>
          </cell>
          <cell r="C3613" t="str">
            <v>GRUPO GERADOR 386/450 KVA, COM QUADRO AUTOMÁTICO</v>
          </cell>
          <cell r="D3613" t="str">
            <v>UN</v>
          </cell>
          <cell r="E3613">
            <v>119214.2</v>
          </cell>
          <cell r="F3613">
            <v>154978.46</v>
          </cell>
        </row>
        <row r="3614">
          <cell r="B3614" t="str">
            <v>C3667</v>
          </cell>
          <cell r="C3614" t="str">
            <v>GRUPO GERADOR 361/385 KVA, COM QUADRO AUTOMÁTICO</v>
          </cell>
          <cell r="D3614" t="str">
            <v>UN</v>
          </cell>
          <cell r="E3614">
            <v>157377.82</v>
          </cell>
          <cell r="F3614">
            <v>204591.17</v>
          </cell>
        </row>
        <row r="3615">
          <cell r="B3615" t="str">
            <v>C3666</v>
          </cell>
          <cell r="C3615" t="str">
            <v>GRUPO GERADOR 291/360 KVA, COM QUADRO AUTOMÁTICO</v>
          </cell>
          <cell r="D3615" t="str">
            <v>UN</v>
          </cell>
          <cell r="E3615">
            <v>131922.4</v>
          </cell>
          <cell r="F3615">
            <v>171499.12</v>
          </cell>
        </row>
        <row r="3616">
          <cell r="B3616" t="str">
            <v>C1443</v>
          </cell>
          <cell r="C3616" t="str">
            <v>GRUPO GERADOR 261/290 KVA, C/ QUADRO AUTOMÁTICO</v>
          </cell>
          <cell r="D3616" t="str">
            <v>UN</v>
          </cell>
          <cell r="E3616">
            <v>98520.58</v>
          </cell>
          <cell r="F3616">
            <v>128076.75</v>
          </cell>
        </row>
        <row r="3617">
          <cell r="B3617" t="str">
            <v>C3664</v>
          </cell>
          <cell r="C3617" t="str">
            <v>GRUPO GERADOR 236/260 KVA, COM QUADRO AUTOMÁTICO</v>
          </cell>
          <cell r="D3617" t="str">
            <v>UN</v>
          </cell>
          <cell r="E3617">
            <v>94368.21</v>
          </cell>
          <cell r="F3617">
            <v>122678.67</v>
          </cell>
        </row>
        <row r="3618">
          <cell r="B3618" t="str">
            <v>C4182</v>
          </cell>
          <cell r="C3618" t="str">
            <v>GRUPO GERADOR 216/235 KVA, COM QUADRO AUTOMÁTICO</v>
          </cell>
          <cell r="D3618" t="str">
            <v>UN</v>
          </cell>
          <cell r="E3618">
            <v>59748.38</v>
          </cell>
          <cell r="F3618">
            <v>77672.89</v>
          </cell>
        </row>
        <row r="3619">
          <cell r="B3619" t="str">
            <v>C3663</v>
          </cell>
          <cell r="C3619" t="str">
            <v>GRUPO GERADOR 171/215 KVA, COM QUADRO AUTOMÁTICO</v>
          </cell>
          <cell r="D3619" t="str">
            <v>UN</v>
          </cell>
          <cell r="E3619">
            <v>73163.74</v>
          </cell>
          <cell r="F3619">
            <v>95112.86</v>
          </cell>
        </row>
        <row r="3620">
          <cell r="B3620" t="str">
            <v>C1441</v>
          </cell>
          <cell r="C3620" t="str">
            <v>GRUPO GERADOR 141/170 KVA, C/ QUADRO AUTOMÁTICO</v>
          </cell>
          <cell r="D3620" t="str">
            <v>UN</v>
          </cell>
          <cell r="E3620">
            <v>67047.38</v>
          </cell>
          <cell r="F3620">
            <v>87161.59</v>
          </cell>
        </row>
        <row r="3621">
          <cell r="B3621" t="str">
            <v>C3661</v>
          </cell>
          <cell r="C3621" t="str">
            <v>GRUPO GERADOR 121/140 KVA, COM QUADRO AUTOMÁTICO</v>
          </cell>
          <cell r="D3621" t="str">
            <v>UN</v>
          </cell>
          <cell r="E3621">
            <v>64054.31</v>
          </cell>
          <cell r="F3621">
            <v>83270.6</v>
          </cell>
        </row>
        <row r="3622">
          <cell r="B3622" t="str">
            <v>C1440</v>
          </cell>
          <cell r="C3622" t="str">
            <v>GRUPO GERADOR 86/120 KVA, C/ QUADRO AUTOMÁTICO</v>
          </cell>
          <cell r="D3622" t="str">
            <v>UN</v>
          </cell>
          <cell r="E3622">
            <v>58563.49</v>
          </cell>
          <cell r="F3622">
            <v>76132.54</v>
          </cell>
        </row>
        <row r="3623">
          <cell r="B3623" t="str">
            <v>C1444</v>
          </cell>
          <cell r="C3623" t="str">
            <v>GRUPO GERADOR 56/85 KVA, C/ QUADRO AUTOMÁTICO</v>
          </cell>
          <cell r="D3623" t="str">
            <v>UN</v>
          </cell>
          <cell r="E3623">
            <v>49095.73</v>
          </cell>
          <cell r="F3623">
            <v>63824.45</v>
          </cell>
        </row>
        <row r="3624">
          <cell r="B3624" t="str">
            <v>C3660</v>
          </cell>
          <cell r="C3624" t="str">
            <v>GRUPO GERADOR 45/55 KVA, COM QUADRO AUTOMÁTICO</v>
          </cell>
          <cell r="D3624" t="str">
            <v>UN</v>
          </cell>
          <cell r="E3624">
            <v>42529.94</v>
          </cell>
          <cell r="F3624">
            <v>55288.92</v>
          </cell>
        </row>
        <row r="3625">
          <cell r="B3625" t="str">
            <v>C2663</v>
          </cell>
          <cell r="C3625" t="str">
            <v>VENTILADOR DE TETO C/ ALETAS DE MADEIRA</v>
          </cell>
          <cell r="D3625" t="str">
            <v>UN</v>
          </cell>
          <cell r="E3625">
            <v>145.02</v>
          </cell>
          <cell r="F3625">
            <v>188.53</v>
          </cell>
        </row>
        <row r="3626">
          <cell r="C3626" t="str">
            <v>POSTES P/ ENERGIA E COMUNICAÇÃO</v>
          </cell>
          <cell r="F3626">
            <v>0</v>
          </cell>
        </row>
        <row r="3627">
          <cell r="B3627" t="str">
            <v>C3576</v>
          </cell>
          <cell r="C3627" t="str">
            <v>MUTIRÃO MISTO - MINI POSTE H=1.50m REX MONO E ROLDANA</v>
          </cell>
          <cell r="D3627" t="str">
            <v>UN</v>
          </cell>
          <cell r="E3627">
            <v>14.99</v>
          </cell>
          <cell r="F3627">
            <v>19.49</v>
          </cell>
        </row>
        <row r="3628">
          <cell r="B3628" t="str">
            <v>C2000</v>
          </cell>
          <cell r="C3628" t="str">
            <v>POSTE C/ACESSÓRIOS ATÉ A ENTRADA DA SUBESTAÇÃO ABRIGADA</v>
          </cell>
          <cell r="D3628" t="str">
            <v>UN</v>
          </cell>
          <cell r="E3628">
            <v>9894.56</v>
          </cell>
          <cell r="F3628">
            <v>12862.93</v>
          </cell>
        </row>
        <row r="3629">
          <cell r="B3629" t="str">
            <v>C2012</v>
          </cell>
          <cell r="C3629" t="str">
            <v>POSTE P/EDIFICAÇÕES POTÊNCIA INSTALADA ATÉ 5KW</v>
          </cell>
          <cell r="D3629" t="str">
            <v>UN</v>
          </cell>
          <cell r="E3629">
            <v>384.65</v>
          </cell>
          <cell r="F3629">
            <v>500.05</v>
          </cell>
        </row>
        <row r="3630">
          <cell r="B3630" t="str">
            <v>C2017</v>
          </cell>
          <cell r="C3630" t="str">
            <v>POSTE P/EDIFICAÇÕES POTÊNCIA INSTALADA DE 5,01 À 10KW</v>
          </cell>
          <cell r="D3630" t="str">
            <v>UN</v>
          </cell>
          <cell r="E3630">
            <v>443.78</v>
          </cell>
          <cell r="F3630">
            <v>576.91</v>
          </cell>
        </row>
        <row r="3631">
          <cell r="B3631" t="str">
            <v>C2013</v>
          </cell>
          <cell r="C3631" t="str">
            <v>POSTE P/EDIFICAÇÕES POTÊNCIA INSTALADA DE 10,01 À 15KW</v>
          </cell>
          <cell r="D3631" t="str">
            <v>UN</v>
          </cell>
          <cell r="E3631">
            <v>560.74</v>
          </cell>
          <cell r="F3631">
            <v>728.96</v>
          </cell>
        </row>
        <row r="3632">
          <cell r="B3632" t="str">
            <v>C2014</v>
          </cell>
          <cell r="C3632" t="str">
            <v>POSTE P/EDIFICAÇÕES POTÊNCIA INSTALADA DE 15,01 À 20KW</v>
          </cell>
          <cell r="D3632" t="str">
            <v>UN</v>
          </cell>
          <cell r="E3632">
            <v>617.29</v>
          </cell>
          <cell r="F3632">
            <v>802.48</v>
          </cell>
        </row>
        <row r="3633">
          <cell r="B3633" t="str">
            <v>C2015</v>
          </cell>
          <cell r="C3633" t="str">
            <v>POSTE P/EDIFICAÇÕES POTÊNCIA INSTALADA DE 20,01 À 25 KW</v>
          </cell>
          <cell r="D3633" t="str">
            <v>UN</v>
          </cell>
          <cell r="E3633">
            <v>978.84</v>
          </cell>
          <cell r="F3633">
            <v>1272.49</v>
          </cell>
        </row>
        <row r="3634">
          <cell r="B3634" t="str">
            <v>C2016</v>
          </cell>
          <cell r="C3634" t="str">
            <v>POSTE P/EDIFICAÇÕES POTÊNCIA INSTALADA DE 25,01 À 30 KW</v>
          </cell>
          <cell r="D3634" t="str">
            <v>UN</v>
          </cell>
          <cell r="E3634">
            <v>1240.76</v>
          </cell>
          <cell r="F3634">
            <v>1612.99</v>
          </cell>
        </row>
        <row r="3635">
          <cell r="C3635" t="str">
            <v>SUBESTAÇÃO DE DISTRIBUIÇÃO ABRIGADA - CLASSE 15 kV</v>
          </cell>
          <cell r="F3635">
            <v>0</v>
          </cell>
        </row>
        <row r="3636">
          <cell r="B3636" t="str">
            <v>C0008</v>
          </cell>
          <cell r="C3636" t="str">
            <v>ACESSÓRIOS INTERNOS À SUBESTAÇÃO ABRIGADA</v>
          </cell>
          <cell r="D3636" t="str">
            <v>UN</v>
          </cell>
          <cell r="E3636">
            <v>28189.88</v>
          </cell>
          <cell r="F3636">
            <v>36646.84</v>
          </cell>
        </row>
        <row r="3637">
          <cell r="B3637" t="str">
            <v>C4247</v>
          </cell>
          <cell r="C3637" t="str">
            <v>SUBESTAÇÃO ABRIGADA EM ALVENARIA DE 225 KVA/13.800-380/220 V, ENTRADA AÉREA, COM POSTO DE TRANSFORMAÇÃO, FORNECIDA COM QUADRO DE MEDIÇÃO E PROTEÇÃO GERAL DE BAIXA TENSÃO</v>
          </cell>
          <cell r="D3637" t="str">
            <v>UN</v>
          </cell>
          <cell r="E3637">
            <v>47869.7</v>
          </cell>
          <cell r="F3637">
            <v>62230.61</v>
          </cell>
        </row>
        <row r="3638">
          <cell r="B3638" t="str">
            <v>C4248</v>
          </cell>
          <cell r="C3638" t="str">
            <v>SUBESTAÇÃO ABRIGADA EM ALVENARIA DE 300 KVA/13.800-380/220 V, ENTRADA AÉREA, COM POSTO DE MEDIÇÃO, DISJUNÇÃO E TRANSFORMAÇÃO, FORNECIDA COM QUADRO DE PROTEÇÃO GERAL DE BAIXA TENSÃO</v>
          </cell>
          <cell r="D3638" t="str">
            <v>UN</v>
          </cell>
          <cell r="E3638">
            <v>82514.07</v>
          </cell>
          <cell r="F3638">
            <v>107268.29</v>
          </cell>
        </row>
        <row r="3639">
          <cell r="B3639" t="str">
            <v>C4249</v>
          </cell>
          <cell r="C3639" t="str">
            <v>SUBESTAÇÃO ABRIGADA EM ALVENARIA DE 500 KVA/13.800-380/220 V, ENTRADA AÉREA, COM POSTO DE MEDIÇÃO, DISJUNÇÃO E TRANSFORMAÇÃO, FORNECIDA COM QUADRO DE PROTEÇÃO GERAL DE BAIXA TENSÃO</v>
          </cell>
          <cell r="D3639" t="str">
            <v>UN</v>
          </cell>
          <cell r="E3639">
            <v>97675.52</v>
          </cell>
          <cell r="F3639">
            <v>126978.18</v>
          </cell>
        </row>
        <row r="3640">
          <cell r="B3640" t="str">
            <v>C4250</v>
          </cell>
          <cell r="C3640" t="str">
            <v>SUBESTAÇÃO ABRIGADA EM ALVENARIA DE 750 KVA/13.800-380/220 V, ENTRADA AÉREA, COM POSTO DE MEDIÇÃO, DISJUNÇÃO E TRANSFORMAÇÃO, FORNECIDA COM QUADRO DE PROTEÇÃO GERAL DE BAIXA TENSÃO</v>
          </cell>
          <cell r="D3640" t="str">
            <v>UN</v>
          </cell>
          <cell r="E3640">
            <v>112135.55</v>
          </cell>
          <cell r="F3640">
            <v>145776.22</v>
          </cell>
        </row>
        <row r="3641">
          <cell r="B3641" t="str">
            <v>C4251</v>
          </cell>
          <cell r="C3641" t="str">
            <v>SUBESTAÇÃO ABRIGADA EM ALVENARIA DE 1000 KVA/13.800-380/220 V, ENTRADA AÉREA, COM POSTO DE MEDIÇÃO, DISJUNÇÃO E TRANSFORMAÇÃO, FORNECIDA COM QUADRO DE PROTEÇÃO GERAL DE BAIXA TENSÃO</v>
          </cell>
          <cell r="D3641" t="str">
            <v>UN</v>
          </cell>
          <cell r="E3641">
            <v>129968.98</v>
          </cell>
          <cell r="F3641">
            <v>168959.67</v>
          </cell>
        </row>
        <row r="3642">
          <cell r="B3642" t="str">
            <v>C4252</v>
          </cell>
          <cell r="C3642" t="str">
            <v>SUBESTAÇÃO ABRIGADA EM ALVENARIA DE 1250 KVA/13.800-380/220 V, ENTRADA AÉREA, COM POSTO DE MEDIÇÃO, DISJUNÇÃO E TRANSFORMAÇÃO, FORNECIDA COM QUADRO DE PROTEÇÃO GERAL DE BAIXA TENSÃO</v>
          </cell>
          <cell r="D3642" t="str">
            <v>UN</v>
          </cell>
          <cell r="E3642">
            <v>147499.34</v>
          </cell>
          <cell r="F3642">
            <v>191749.14</v>
          </cell>
        </row>
        <row r="3643">
          <cell r="B3643" t="str">
            <v>C4253</v>
          </cell>
          <cell r="C3643" t="str">
            <v>SUBESTAÇÃO ABRIGADA EM ALVENARIA DE 1500 KVA/13.800-380/220 V, ENTRADA AÉREA, COM POSTO DE MEDIÇÃO, DISJUNÇÃO E TRANSFORMAÇÃO, FORNECIDA COM QUADRO DE PROTEÇÃO GERAL DE BAIXA TENSÃO</v>
          </cell>
          <cell r="D3643" t="str">
            <v>UN</v>
          </cell>
          <cell r="E3643">
            <v>173000.1</v>
          </cell>
          <cell r="F3643">
            <v>224900.13</v>
          </cell>
        </row>
        <row r="3644">
          <cell r="B3644" t="str">
            <v>C2524</v>
          </cell>
          <cell r="C3644" t="str">
            <v>TRANSFORMADOR P/CABINE PRIMÁRIA 500KVA-15KV</v>
          </cell>
          <cell r="D3644" t="str">
            <v>UN</v>
          </cell>
          <cell r="E3644">
            <v>23274.87</v>
          </cell>
          <cell r="F3644">
            <v>30257.33</v>
          </cell>
        </row>
        <row r="3645">
          <cell r="B3645" t="str">
            <v>C4404</v>
          </cell>
          <cell r="C3645" t="str">
            <v>TRANSFORMADOR DE FORÇA À SECO 750 KVA/13.800-380/220V (FORNECIMENTO E MONTAGEM)</v>
          </cell>
          <cell r="D3645" t="str">
            <v>UN</v>
          </cell>
          <cell r="E3645">
            <v>50587.2</v>
          </cell>
          <cell r="F3645">
            <v>65763.36</v>
          </cell>
        </row>
        <row r="3646">
          <cell r="B3646" t="str">
            <v>C4405</v>
          </cell>
          <cell r="C3646" t="str">
            <v>TRANSFORMADOR DE FORÇA À SECO 2.500 KVA/13.800-440/240V (FORNECIMENTO E MONTAGEM)</v>
          </cell>
          <cell r="D3646" t="str">
            <v>UN</v>
          </cell>
          <cell r="E3646">
            <v>115929</v>
          </cell>
          <cell r="F3646">
            <v>150707.7</v>
          </cell>
        </row>
        <row r="3647">
          <cell r="C3647" t="str">
            <v>SUBESTAÇÃO DE DISTRIBUIÇÃO AÉREA - CLASSE 15 kV</v>
          </cell>
          <cell r="F3647">
            <v>0</v>
          </cell>
        </row>
        <row r="3648">
          <cell r="B3648" t="str">
            <v>C4240</v>
          </cell>
          <cell r="C3648" t="str">
            <v>SUBESTAÇÃO AÉREA DE 15 KVA / 13.800-380/220V COM QUADRO DE MEDIÇÃO E PROTEÇÃO GERAL</v>
          </cell>
          <cell r="D3648" t="str">
            <v>UN</v>
          </cell>
          <cell r="E3648">
            <v>7443.2</v>
          </cell>
          <cell r="F3648">
            <v>9676.16</v>
          </cell>
        </row>
        <row r="3649">
          <cell r="B3649" t="str">
            <v>C4241</v>
          </cell>
          <cell r="C3649" t="str">
            <v>SUBESTAÇÃO AÉREA DE 30 KVA / 13.800-380/220V COM QUADRO DE MEDIÇÃO E PROTEÇÃO GERAL</v>
          </cell>
          <cell r="D3649" t="str">
            <v>UN</v>
          </cell>
          <cell r="E3649">
            <v>8212.55</v>
          </cell>
          <cell r="F3649">
            <v>10676.32</v>
          </cell>
        </row>
        <row r="3650">
          <cell r="B3650" t="str">
            <v>C4242</v>
          </cell>
          <cell r="C3650" t="str">
            <v>SUBESTAÇÃO AÉREA DE 45 KVA / 13.800-380/220V COM QUADRO DE MEDIÇÃO E PROTEÇÃO GERAL</v>
          </cell>
          <cell r="D3650" t="str">
            <v>UN</v>
          </cell>
          <cell r="E3650">
            <v>8971.35</v>
          </cell>
          <cell r="F3650">
            <v>11662.76</v>
          </cell>
        </row>
        <row r="3651">
          <cell r="B3651" t="str">
            <v>C4243</v>
          </cell>
          <cell r="C3651" t="str">
            <v>SUBESTAÇÃO AÉREA DE 75 KVA / 13.800-380/220V COM QUADRO DE MEDIÇÃO E PROTEÇÃO GERAL</v>
          </cell>
          <cell r="D3651" t="str">
            <v>UN</v>
          </cell>
          <cell r="E3651">
            <v>10740.33</v>
          </cell>
          <cell r="F3651">
            <v>13962.43</v>
          </cell>
        </row>
        <row r="3652">
          <cell r="B3652" t="str">
            <v>C4244</v>
          </cell>
          <cell r="C3652" t="str">
            <v>SUBESTAÇÃO AÉREA DE 112,5 KVA / 13.800-380/220V COM QUADRO DE MEDIÇÃO E PROTEÇÃO GERAL</v>
          </cell>
          <cell r="D3652" t="str">
            <v>UN</v>
          </cell>
          <cell r="E3652">
            <v>12637.35</v>
          </cell>
          <cell r="F3652">
            <v>16428.56</v>
          </cell>
        </row>
        <row r="3653">
          <cell r="B3653" t="str">
            <v>C4245</v>
          </cell>
          <cell r="C3653" t="str">
            <v>SUBESTAÇÃO AÉREA DE 150 KVA / 13.800-380/220V COM QUADRO DE MEDIÇÃO E PROTEÇÃO GERAL</v>
          </cell>
          <cell r="D3653" t="str">
            <v>UN</v>
          </cell>
          <cell r="E3653">
            <v>15074.77</v>
          </cell>
          <cell r="F3653">
            <v>19597.2</v>
          </cell>
        </row>
        <row r="3654">
          <cell r="B3654" t="str">
            <v>C4246</v>
          </cell>
          <cell r="C3654" t="str">
            <v>SUBESTAÇÃO AÉREA DE 225 KVA / 13.800-380/220V COM QUADRO DE MEDIÇÃO E PROTEÇÃO GERAL</v>
          </cell>
          <cell r="D3654" t="str">
            <v>UN</v>
          </cell>
          <cell r="E3654">
            <v>18784.49</v>
          </cell>
          <cell r="F3654">
            <v>24419.84</v>
          </cell>
        </row>
        <row r="3655">
          <cell r="C3655" t="str">
            <v>SUBESTAÇÃO DE DISTRIBUIÇÃO AO TEMPO - CLASSE 15 kV</v>
          </cell>
          <cell r="F3655">
            <v>0</v>
          </cell>
        </row>
        <row r="3656">
          <cell r="B3656" t="str">
            <v>C4254</v>
          </cell>
          <cell r="C3656" t="str">
            <v>SUBESTAÇÃO AO TEMPO AO NÍVEL DO SOLO DE 300 KVA/13.800-380/220 V, COM CONJUNTO DE MEDIÇÃO PRIMÁRIA EM POSTE DE CONCRETO, POSTO DE DISJUNÇÃO EM CUBÍCULO METÁLICO, FORNECIDA COM QUADRO GERAL DE PROTEÇÃO DE BAIXA TENSÃO</v>
          </cell>
          <cell r="D3656" t="str">
            <v>UN</v>
          </cell>
          <cell r="E3656">
            <v>66922.72</v>
          </cell>
          <cell r="F3656">
            <v>86999.54</v>
          </cell>
        </row>
        <row r="3657">
          <cell r="B3657" t="str">
            <v>C4255</v>
          </cell>
          <cell r="C3657" t="str">
            <v>SUBESTAÇÃO AO TEMPO AO NÍVEL DO SOLO DE 500 KVA/13.800-380/220 V, COM CONJUNTO DE MEDIÇÃO PRIMÁRIA EM POSTE DE CONCRETO, POSTO DE DISJUNÇÃO EM CUBÍCULO METÁLICO, FORNECIDA COM QUADRO GERAL DE PROTEÇÃO DE BAIXA TENSÃO</v>
          </cell>
          <cell r="D3657" t="str">
            <v>UN</v>
          </cell>
          <cell r="E3657">
            <v>79547.8</v>
          </cell>
          <cell r="F3657">
            <v>103412.14</v>
          </cell>
        </row>
        <row r="3658">
          <cell r="B3658" t="str">
            <v>C4256</v>
          </cell>
          <cell r="C3658" t="str">
            <v>SUBESTAÇÃO AO TEMPO AO NÍVEL DO SOLO DE 750 KVA/13.800-380/220 V, COM CONJUNTO DE MEDIÇÃO PRIMÁRIA EM POSTE DE CONCRETO, POSTO DE DISJUNÇÃO EM CUBÍCULO METÁLICO, FORNECIDA COM QUADRO GERAL DE PROTEÇÃO DE BAIXA TENSÃO</v>
          </cell>
          <cell r="D3658" t="str">
            <v>UN</v>
          </cell>
          <cell r="E3658">
            <v>90447.59</v>
          </cell>
          <cell r="F3658">
            <v>117581.87</v>
          </cell>
        </row>
        <row r="3659">
          <cell r="B3659" t="str">
            <v>C4257</v>
          </cell>
          <cell r="C3659" t="str">
            <v>SUBESTAÇÃO AO TEMPO AO NÍVEL DO SOLO DE 1000 KVA/13.800-380/220 V, COM CONJUNTO DE MEDIÇÃO PRIMÁRIA EM POSTE DE CONCRETO, POSTO DE DISJUNÇÃO EM CUBÍCULO METÁLICO, FORNECIDA COM QUADRO GERAL DE PROTEÇÃO DE BAIXA TENSÃO</v>
          </cell>
          <cell r="D3659" t="str">
            <v>UN</v>
          </cell>
          <cell r="E3659">
            <v>102885.93</v>
          </cell>
          <cell r="F3659">
            <v>133751.71</v>
          </cell>
        </row>
        <row r="3660">
          <cell r="B3660" t="str">
            <v>C4258</v>
          </cell>
          <cell r="C3660" t="str">
            <v>SUBESTAÇÃO AO TEMPO AO NÍVEL DO SOLO DE 1250 KVA/13.800-380/220 V, COM CONJUNTO DE MEDIÇÃO PRIMÁRIA EM POSTE DE CONCRETO, POSTO DE DISJUNÇÃO EM CUBÍCULO METÁLICO, FORNECIDA COM QUADRO GERAL DE PROTEÇÃO DE BAIXA TENSÃO</v>
          </cell>
          <cell r="D3660" t="str">
            <v>UN</v>
          </cell>
          <cell r="E3660">
            <v>119792.88</v>
          </cell>
          <cell r="F3660">
            <v>155730.74</v>
          </cell>
        </row>
        <row r="3661">
          <cell r="B3661" t="str">
            <v>C4259</v>
          </cell>
          <cell r="C3661" t="str">
            <v>SUBESTAÇÃO AO TEMPO AO NÍVEL DO SOLO DE 1500 KVA/13.800-380/220 V, COM CONJUNTO DE MEDIÇÃO PRIMÁRIA EM POSTE DE CONCRETO, POSTO DE DISJUNÇÃO EM CUBÍCULO METÁLICO, FORNECIDA COM QUADRO GERAL DE PROTEÇÃO DE BAIXA TENSÃO</v>
          </cell>
          <cell r="D3661" t="str">
            <v>UN</v>
          </cell>
          <cell r="E3661">
            <v>137602.98</v>
          </cell>
          <cell r="F3661">
            <v>178883.87</v>
          </cell>
        </row>
        <row r="3662">
          <cell r="C3662" t="str">
            <v>SUBESTAÇÃO DE DISTRIBUIÇÃO AO TEMPO - CLASSE 72,5 kV</v>
          </cell>
          <cell r="F3662">
            <v>0</v>
          </cell>
        </row>
        <row r="3663">
          <cell r="B3663" t="str">
            <v>C4266</v>
          </cell>
          <cell r="C3663" t="str">
            <v>SUBESTAÇÃO AO TEMPO, AO NÍVEL DO SOLO, DE 5 MVA/69.000-13.800 V, COM 1 (UM) VÃO DE ENTRADA (69 KV) E 2 (DOIS) VÃOS DE SAÍDA (13,8 KV) EM ESTRUTURA DE CONCRETO ARMADO, COM DISJUNTOR DE PROTEÇÃO SOMENTE NO SECUNDÁRIO, CASA DE COMANDO E BANCO DE CAPACITORES</v>
          </cell>
          <cell r="D3663" t="str">
            <v>UN</v>
          </cell>
          <cell r="E3663">
            <v>1454636</v>
          </cell>
          <cell r="F3663">
            <v>1891026.8</v>
          </cell>
        </row>
        <row r="3664">
          <cell r="B3664" t="str">
            <v>C4267</v>
          </cell>
          <cell r="C3664" t="str">
            <v>SUBESTAÇÃO AO TEMPO, AO NÍVEL DO SOLO, DE 7,5 MVA/69.000-13.800 V, COM 1 (UM) VÃO DE ENTRADA (69 KV) E 3 (TRÊS) VÃOS DE SAÍDA (13,8 KV) EM ESTRUTURA DE CONCRETO ARMADO, COM DISJUNTOR DE PROTEÇÃO SOMENTE NO SECUNDÁRIO, CASA DE COMANDO E BANCO DE CAPACITORE</v>
          </cell>
          <cell r="D3664" t="str">
            <v>UN</v>
          </cell>
          <cell r="E3664">
            <v>2118021.5</v>
          </cell>
          <cell r="F3664">
            <v>2753427.95</v>
          </cell>
        </row>
        <row r="3665">
          <cell r="B3665" t="str">
            <v>C4268</v>
          </cell>
          <cell r="C3665" t="str">
            <v>SUBESTAÇÃO AO TEMPO, AO NÍVEL DO SOLO, DE 10/12,5 MVA/69.000-13.800 V, COM 1 (UM) VÃO DE ENTRADA (69 KV) E 4 (QUATRO) VÃOS DE SAÍDA (13,8 KV) EM ESTRUTURA DE CONCRETO ARMADO, COM DISJUNTOR DE PROTEÇÃO NO PRIMÁRIO E SECUNDÁRIO, CASA DE COMANDO E BANCO DE C</v>
          </cell>
          <cell r="D3665" t="str">
            <v>UN</v>
          </cell>
          <cell r="E3665">
            <v>2918116.62</v>
          </cell>
          <cell r="F3665">
            <v>3793551.61</v>
          </cell>
        </row>
        <row r="3666">
          <cell r="B3666" t="str">
            <v>C4269</v>
          </cell>
          <cell r="C3666" t="str">
            <v>SUBESTAÇÃO AO TEMPO, AO NÍVEL DO SOLO, DE 15/20 MVA/69.000-13.800 V, COM 1 (UM) VÃO DE ENTRADA (69 KV) E 5 (CINCO) VÃOS DE SAÍDA (13,8 KV) EM ESTRUTURA DE CONCRETO ARMADO, COM DISJUNTOR DE PROTEÇÃO NO PRIMÁRIO E SECUNDÁRIO, TRANSFORMADOR COM REGULAÇÃO INC</v>
          </cell>
          <cell r="D3666" t="str">
            <v>UN</v>
          </cell>
          <cell r="E3666">
            <v>4861084.95</v>
          </cell>
          <cell r="F3666">
            <v>6319410.44</v>
          </cell>
        </row>
        <row r="3667">
          <cell r="B3667" t="str">
            <v>C4270</v>
          </cell>
          <cell r="C3667" t="str">
            <v>SUBESTAÇÃO AO TEMPO, AO NÍVEL DO SOLO, DE 20/33 MVA/69.000-13.800 V, COM 1 (UM) VÃO DE ENTRADA (69 KV) E 5 (CINCO) VÃOS DE SAÍDA (13,8 KV) EM ESTRUTURA DE CONCRETO ARMADO, COM DISJUNTOR DE PROTEÇÃO NO PRIMÁRIO E SECUNDÁRIO, TRANSFORMADOR COM REGULAÇÃO INC</v>
          </cell>
          <cell r="D3667" t="str">
            <v>UN</v>
          </cell>
          <cell r="E3667">
            <v>5536882.71</v>
          </cell>
          <cell r="F3667">
            <v>7197947.52</v>
          </cell>
        </row>
        <row r="3668">
          <cell r="C3668" t="str">
            <v>SUBESTAÇÃO DO TIPO PEDESTAL - CLASSE 15 kV</v>
          </cell>
          <cell r="F3668">
            <v>0</v>
          </cell>
        </row>
        <row r="3669">
          <cell r="B3669" t="str">
            <v>C4260</v>
          </cell>
          <cell r="C3669" t="str">
            <v>SUBESTAÇÃO TIPO PEDESTAL DE 75 KVA/13.800-380/220 V, ENTRADA SUBTERRÂNEA, COM FUSÍVEL PRIMÁRIO BAIONETA, FORNECIDA COM PROTEÇÃO, SECCIONAMENTO GERAL E MEDIÇÃO EM BAIXA TENSÃO</v>
          </cell>
          <cell r="D3669" t="str">
            <v>UN</v>
          </cell>
          <cell r="E3669">
            <v>35501.25</v>
          </cell>
          <cell r="F3669">
            <v>46151.63</v>
          </cell>
        </row>
        <row r="3670">
          <cell r="B3670" t="str">
            <v>C4261</v>
          </cell>
          <cell r="C3670" t="str">
            <v>SUBESTAÇÃO TIPO PEDESTAL DE 112,5 KVA/13.800-380/220 V, ENTRADA SUBTERRÂNEA, COM FUSÍVEL PRIMÁRIO BAIONETA, FORNECIDA COM PROTEÇÃO, SECCIONAMENTO GERAL E MEDIÇÃO EM BAIXA TENSÃO</v>
          </cell>
          <cell r="D3670" t="str">
            <v>UN</v>
          </cell>
          <cell r="E3670">
            <v>37516.31</v>
          </cell>
          <cell r="F3670">
            <v>48771.2</v>
          </cell>
        </row>
        <row r="3671">
          <cell r="B3671" t="str">
            <v>C4262</v>
          </cell>
          <cell r="C3671" t="str">
            <v>SUBESTAÇÃO TIPO PEDESTAL DE 150 KVA/13.800-380/220 V, ENTRADA SUBTERRÂNEA, COM FUSÍVEL PRIMÁRIO BAIONETA, FORNECIDA COM PROTEÇÃO, SECCIONAMENTO GERAL E MEDIÇÃO EM BAIXA TENSÃO</v>
          </cell>
          <cell r="D3671" t="str">
            <v>UN</v>
          </cell>
          <cell r="E3671">
            <v>40513.48</v>
          </cell>
          <cell r="F3671">
            <v>52667.52</v>
          </cell>
        </row>
        <row r="3672">
          <cell r="B3672" t="str">
            <v>C4263</v>
          </cell>
          <cell r="C3672" t="str">
            <v>SUBESTAÇÃO TIPO PEDESTAL DE 225 KVA/13.800-380/220 V, ENTRADA SUBTERRÂNEA, COM FUSÍVEL PRIMÁRIO BAIONETA, FORNECIDA COM PROTEÇÃO, SECCIONAMENTO GERAL E MEDIÇÃO EM BAIXA TENSÃO</v>
          </cell>
          <cell r="D3672" t="str">
            <v>UN</v>
          </cell>
          <cell r="E3672">
            <v>46072.4</v>
          </cell>
          <cell r="F3672">
            <v>59894.12</v>
          </cell>
        </row>
        <row r="3673">
          <cell r="B3673" t="str">
            <v>C4264</v>
          </cell>
          <cell r="C3673" t="str">
            <v>SUBESTAÇÃO TIPO PEDESTAL DE 300 KVA/13.800-380/220 V, ENTRADA SUBTERRÂNEA, COM FUSÍVEL PRIMÁRIO BAIONETA, FORNECIDA COM PROTEÇÃO, SECCIONAMENTO GERAL E MEDIÇÃO EM BAIXA TENSÃO</v>
          </cell>
          <cell r="D3673" t="str">
            <v>UN</v>
          </cell>
          <cell r="E3673">
            <v>50133.08</v>
          </cell>
          <cell r="F3673">
            <v>65173</v>
          </cell>
        </row>
        <row r="3674">
          <cell r="B3674" t="str">
            <v>C4265</v>
          </cell>
          <cell r="C3674" t="str">
            <v>SUBESTAÇÃO TIPO PEDESTAL DE 500 KVA/13.800-380/220 V, ENTRADA SUBTERRÂNEA, COM FUSÍVEL PRIMÁRIO BAIONETA, FORNECIDA COM PROTEÇÃO, SECCIONAMENTO GERAL E MEDIÇÃO EM BAIXA TENSÃO</v>
          </cell>
          <cell r="D3674" t="str">
            <v>UN</v>
          </cell>
          <cell r="E3674">
            <v>63424.35</v>
          </cell>
          <cell r="F3674">
            <v>82451.66</v>
          </cell>
        </row>
        <row r="3675">
          <cell r="C3675" t="str">
            <v>REDE DE DISTRIBUIÇÃO URBANA - MÉDIA E BAIXA TENSÃO</v>
          </cell>
          <cell r="F3675">
            <v>0</v>
          </cell>
        </row>
        <row r="3676">
          <cell r="B3676" t="str">
            <v>C4271</v>
          </cell>
          <cell r="C3676" t="str">
            <v>REDE DE DISTRIBUIÇÃO URBANA PRIMÁRIA NA TENSÃO DE 13,80 KV, PARA CABO DE ALUMÍNIO, COM ESTRUTURA DE ALINHAMENTO EM POSTE DE CONCRETO ARMADO DUPLO T 150/10 (CONDUTOR NÃO INCLUSO)</v>
          </cell>
          <cell r="D3676" t="str">
            <v>KM</v>
          </cell>
          <cell r="E3676">
            <v>56481.78</v>
          </cell>
          <cell r="F3676">
            <v>73426.31</v>
          </cell>
        </row>
        <row r="3677">
          <cell r="B3677" t="str">
            <v>C4272</v>
          </cell>
          <cell r="C3677" t="str">
            <v>REDE DE DISTRIBUIÇÃO URBANA PRIMÁRIA NA TENSÃO DE 13,80 KV, PARA CABO DE COBRE, COM ESTRUTURA DE ALINHAMENTO EM POSTE DE CONCRETO ARMADO DUPLO T 150/10 (CONDUTOR NÃO INCLUSO)</v>
          </cell>
          <cell r="D3677" t="str">
            <v>KM</v>
          </cell>
          <cell r="E3677">
            <v>59432.7</v>
          </cell>
          <cell r="F3677">
            <v>77262.51</v>
          </cell>
        </row>
        <row r="3678">
          <cell r="B3678" t="str">
            <v>C4273</v>
          </cell>
          <cell r="C3678" t="str">
            <v>REDE DE DISTRIBUIÇÃO SECUNDÁRIA, PARA CABO DE ALUMÍNIO, NA TENSÃO DE 380 V, COM ESTRUTURA DE ALINHAMENTO EM POSTE DE CONCRETO ARMADO DUPLO T 150/9 (CONDUTOR E TRANSFORMADOR NÃO INCLUSOS)</v>
          </cell>
          <cell r="D3678" t="str">
            <v>KM</v>
          </cell>
          <cell r="E3678">
            <v>41848.7</v>
          </cell>
          <cell r="F3678">
            <v>54403.31</v>
          </cell>
        </row>
        <row r="3679">
          <cell r="B3679" t="str">
            <v>C4274</v>
          </cell>
          <cell r="C3679" t="str">
            <v>REDE DE DISTRIBUIÇÃO SECUNDÁRIA, PARA CABO DE COBRE, NA TENSÃO DE 380 V, COM ESTRUTURA DE ALINHAMENTO EM POSTE DE CONCRETO ARMADO DUPLO T 150/9 (CONDUTOR E TRANSFORMADOR NÃO INCLUSOS)</v>
          </cell>
          <cell r="D3679" t="str">
            <v>KM</v>
          </cell>
          <cell r="E3679">
            <v>47855.93</v>
          </cell>
          <cell r="F3679">
            <v>62212.71</v>
          </cell>
        </row>
        <row r="3680">
          <cell r="C3680" t="str">
            <v>REDE DE DISTRIBUIÇÃO RURAL - MÉDIA E BAIXA TENSÃO</v>
          </cell>
          <cell r="F3680">
            <v>0</v>
          </cell>
        </row>
        <row r="3681">
          <cell r="B3681" t="str">
            <v>C4275</v>
          </cell>
          <cell r="C3681" t="str">
            <v>REDE DE DISTRIBUIÇÃO RURAL PRIMÁRIA, TENSÃO DE 13,80 KV, PARA CABO DE ALUMÍNIO, COM ESTRUTURA DE ALINHAMENTO EM POSTE DE CONCRETO ARMADO DUPLO T 150/10 (CONDUTOR NÃO INCLUSO)</v>
          </cell>
          <cell r="D3681" t="str">
            <v>KM</v>
          </cell>
          <cell r="E3681">
            <v>24101.6</v>
          </cell>
          <cell r="F3681">
            <v>31332.08</v>
          </cell>
        </row>
        <row r="3682">
          <cell r="B3682" t="str">
            <v>C4276</v>
          </cell>
          <cell r="C3682" t="str">
            <v>REDE DE DISTRIBUIÇÃO RURAL PRIMÁRIA, TENSÃO DE 13,80 KV, PARA CABO DE COBRE, COM ESTRUTURA DE ALINHAMENTO EM POSTE DE CONCRETO ARMADO DUPLO T 150/10 (CONDUTOR NÃO INCLUSO)</v>
          </cell>
          <cell r="D3682" t="str">
            <v>KM</v>
          </cell>
          <cell r="E3682">
            <v>31267.71</v>
          </cell>
          <cell r="F3682">
            <v>40648.02</v>
          </cell>
        </row>
        <row r="3683">
          <cell r="B3683" t="str">
            <v>C4277</v>
          </cell>
          <cell r="C3683" t="str">
            <v>REDE DE DISTRIBUIÇÃO SECUNDÁRIA, PARA CABO DE ALUMÍNIO, TENSÃO DE 380 V, COM ESTRUTURA DE ALINHAMENTO EM POSTE DE CONCRETO ARMADO DUPLO T 150/9 (CONDUTOR E TRANSFORMADOR NÃO INCLUSOS)</v>
          </cell>
          <cell r="D3683" t="str">
            <v>KM</v>
          </cell>
          <cell r="E3683">
            <v>41957.83</v>
          </cell>
          <cell r="F3683">
            <v>54545.18</v>
          </cell>
        </row>
        <row r="3684">
          <cell r="B3684" t="str">
            <v>C4278</v>
          </cell>
          <cell r="C3684" t="str">
            <v>REDE DE DISTRIBUIÇÃO SECUNDÁRIA, PARA CABO DE COBRE, TENSÃO DE 380 V, COM ESTRUTURA DE ALINHAMENTO EM POSTE DE CONCRETO ARMADO DUPLO T 150/9 (CONDUTOR E TRANSFORMADOR NÃO INCLUSOS)</v>
          </cell>
          <cell r="D3684" t="str">
            <v>KM</v>
          </cell>
          <cell r="E3684">
            <v>47965.06</v>
          </cell>
          <cell r="F3684">
            <v>62354.58</v>
          </cell>
        </row>
        <row r="3685">
          <cell r="C3685" t="str">
            <v>LINHA DE TRANSMISSÃO PADRÃO URBANO - CLASSE 72,5 kV</v>
          </cell>
          <cell r="F3685">
            <v>0</v>
          </cell>
        </row>
        <row r="3686">
          <cell r="B3686" t="str">
            <v>C4279</v>
          </cell>
          <cell r="C3686" t="str">
            <v>LINHA DE TRANSMISSÃO, CLASSE 72,5 KV, PADRÃO URBANO, COM ISOLADOR POLIMÉRICO PARA CABO DE ALUMÍNIO LIGA 6201, EM POSTE DE CONCRETO ARMADO DUPLO T600/17 B (CONDUTOR NÃO INCLUSO)</v>
          </cell>
          <cell r="D3686" t="str">
            <v>KM</v>
          </cell>
          <cell r="E3686">
            <v>197906.95</v>
          </cell>
          <cell r="F3686">
            <v>257279.04</v>
          </cell>
        </row>
        <row r="3687">
          <cell r="C3687" t="str">
            <v>LINHA DE TRANSMISSÃO PADRÃO RURAL - CLASSE 72,5 kV</v>
          </cell>
          <cell r="F3687">
            <v>0</v>
          </cell>
        </row>
        <row r="3688">
          <cell r="B3688" t="str">
            <v>C4280</v>
          </cell>
          <cell r="C3688" t="str">
            <v>LINHA DE TRANSMISSÃO, CLASSE 72,5 KV, PADRÃO RURAL, COM CRUZETA DE CONCRETO ARMADO PARA CABO DE ALUMÍNIO LIGA 6201, EM POSTE DE CONCRETO ARMADO DUPLO T1500/17 B (CONDUTOR NÃO INCLUSO)</v>
          </cell>
          <cell r="D3688" t="str">
            <v>KM</v>
          </cell>
          <cell r="E3688">
            <v>121959.84</v>
          </cell>
          <cell r="F3688">
            <v>158547.79</v>
          </cell>
        </row>
        <row r="3689">
          <cell r="C3689" t="str">
            <v>SERVIÇOS AUXILIARES DE TELEFONIA, SOM, LÓGICA E SISTEMAS DE CONTROLE</v>
          </cell>
          <cell r="F3689">
            <v>0</v>
          </cell>
        </row>
        <row r="3690">
          <cell r="B3690" t="str">
            <v>C4406</v>
          </cell>
          <cell r="C3690" t="str">
            <v>ACESSÓRIOS PARA UNIDADE DE PESAGEM (FAROL LUMINOSO, SENSORES DE POSIÇÃO, SOFTWARE DE CONFIGURAÇÃO, CABOS, ETC) - FORNECIMENTO E MONTAGEM</v>
          </cell>
          <cell r="D3690" t="str">
            <v>CJ</v>
          </cell>
          <cell r="E3690">
            <v>17289.6</v>
          </cell>
          <cell r="F3690">
            <v>22476.48</v>
          </cell>
        </row>
        <row r="3691">
          <cell r="B3691" t="str">
            <v>C4532</v>
          </cell>
          <cell r="C3691" t="str">
            <v>ADAPTER CABLE, CATEGORIA "6" DE 2,50m</v>
          </cell>
          <cell r="D3691" t="str">
            <v>UN</v>
          </cell>
          <cell r="E3691">
            <v>9.05</v>
          </cell>
          <cell r="F3691">
            <v>11.77</v>
          </cell>
        </row>
        <row r="3692">
          <cell r="B3692" t="str">
            <v>C4042</v>
          </cell>
          <cell r="C3692" t="str">
            <v>ALARME SONORO/VISUAL, SIRENE 120 dB, COM ACIONADOR MANUAL, ALIMENTAÇÃO 220 VAC - INSTALADO</v>
          </cell>
          <cell r="D3692" t="str">
            <v>UN</v>
          </cell>
          <cell r="E3692">
            <v>197.06</v>
          </cell>
          <cell r="F3692">
            <v>256.18</v>
          </cell>
        </row>
        <row r="3693">
          <cell r="B3693" t="str">
            <v>C0093</v>
          </cell>
          <cell r="C3693" t="str">
            <v>APARELHO SINALIZADOR DE OBSTÁCULOS C/CÉLULA FOTOELÉTRICA</v>
          </cell>
          <cell r="D3693" t="str">
            <v>UN</v>
          </cell>
          <cell r="E3693">
            <v>66.46</v>
          </cell>
          <cell r="F3693">
            <v>86.4</v>
          </cell>
        </row>
        <row r="3694">
          <cell r="B3694" t="str">
            <v>C4567</v>
          </cell>
          <cell r="C3694" t="str">
            <v>BANDEJA MÓVEL, PADRÃO 19"</v>
          </cell>
          <cell r="D3694" t="str">
            <v>UN</v>
          </cell>
          <cell r="E3694">
            <v>41.34</v>
          </cell>
          <cell r="F3694">
            <v>53.74</v>
          </cell>
        </row>
        <row r="3695">
          <cell r="B3695" t="str">
            <v>C0390</v>
          </cell>
          <cell r="C3695" t="str">
            <v>BLOCO TELEFÔNICO DE LIGAÇÃO INTERNA BLI - 10</v>
          </cell>
          <cell r="D3695" t="str">
            <v>UN</v>
          </cell>
          <cell r="E3695">
            <v>6.04</v>
          </cell>
          <cell r="F3695">
            <v>7.85</v>
          </cell>
        </row>
        <row r="3696">
          <cell r="B3696" t="str">
            <v>C4566</v>
          </cell>
          <cell r="C3696" t="str">
            <v>BLOCO IDC-100 PARES INTERNO, IDC-IDC, PADRÃO 19"</v>
          </cell>
          <cell r="D3696" t="str">
            <v>UN</v>
          </cell>
          <cell r="E3696">
            <v>232.34</v>
          </cell>
          <cell r="F3696">
            <v>302.04</v>
          </cell>
        </row>
        <row r="3697">
          <cell r="B3697" t="str">
            <v>C3973</v>
          </cell>
          <cell r="C3697" t="str">
            <v>CÂMERA FIXA - CFTV - INSTALADA/PROGRAMADA</v>
          </cell>
          <cell r="D3697" t="str">
            <v>UN</v>
          </cell>
          <cell r="E3697">
            <v>674.59</v>
          </cell>
          <cell r="F3697">
            <v>876.97</v>
          </cell>
        </row>
        <row r="3698">
          <cell r="B3698" t="str">
            <v>C3972</v>
          </cell>
          <cell r="C3698" t="str">
            <v>CÂMERA MÓVEL - CMTV - INSTALADA/PROGRAMADA</v>
          </cell>
          <cell r="D3698" t="str">
            <v>UN</v>
          </cell>
          <cell r="E3698">
            <v>7725.76</v>
          </cell>
          <cell r="F3698">
            <v>10043.49</v>
          </cell>
        </row>
        <row r="3699">
          <cell r="B3699" t="str">
            <v>C4043</v>
          </cell>
          <cell r="C3699" t="str">
            <v>COMPUTADOR PENTIUM 4 , 2,80 GHz, 512 K CACHE, HD 40 GB, 128 MB DDR SDRAM, INCLUINDO PLACA</v>
          </cell>
          <cell r="D3699" t="str">
            <v>UN</v>
          </cell>
          <cell r="E3699">
            <v>2262.66</v>
          </cell>
          <cell r="F3699">
            <v>2941.46</v>
          </cell>
        </row>
        <row r="3700">
          <cell r="B3700" t="str">
            <v>C4023</v>
          </cell>
          <cell r="C3700" t="str">
            <v>CENTRAL DE CONTROLE DE DETECÇÃO E ALARME DE INCÊNDIO</v>
          </cell>
          <cell r="D3700" t="str">
            <v>UN</v>
          </cell>
          <cell r="E3700">
            <v>12491.99</v>
          </cell>
          <cell r="F3700">
            <v>16239.59</v>
          </cell>
        </row>
        <row r="3701">
          <cell r="B3701" t="str">
            <v>C4058</v>
          </cell>
          <cell r="C3701" t="str">
            <v>CENTRAL DE CONTROLE P/ SEGURANÇA COMPLETA - INSTALADO</v>
          </cell>
          <cell r="D3701" t="str">
            <v>UN</v>
          </cell>
          <cell r="E3701">
            <v>3025.68</v>
          </cell>
          <cell r="F3701">
            <v>3933.38</v>
          </cell>
        </row>
        <row r="3702">
          <cell r="B3702" t="str">
            <v>C4024</v>
          </cell>
          <cell r="C3702" t="str">
            <v>CENTRAL DE TELEFONIA C/ 50 RAMAIS E 10 LINHAS TRONCO</v>
          </cell>
          <cell r="D3702" t="str">
            <v>UN</v>
          </cell>
          <cell r="E3702">
            <v>14733.6</v>
          </cell>
          <cell r="F3702">
            <v>19153.68</v>
          </cell>
        </row>
        <row r="3703">
          <cell r="B3703" t="str">
            <v>C4004</v>
          </cell>
          <cell r="C3703" t="str">
            <v>CONTROLADOR LÓGICO PROGRAMÁVEL MODULAR</v>
          </cell>
          <cell r="D3703" t="str">
            <v>UN</v>
          </cell>
          <cell r="E3703">
            <v>18507.65</v>
          </cell>
          <cell r="F3703">
            <v>24059.95</v>
          </cell>
        </row>
        <row r="3704">
          <cell r="B3704" t="str">
            <v>C4051</v>
          </cell>
          <cell r="C3704" t="str">
            <v>CONTROLE TIPO JOYSTICK PARA CÂMERA MÓVEL C/ DISPLAY E TECLADO INCORPORADO - INSTALADO</v>
          </cell>
          <cell r="D3704" t="str">
            <v>UN</v>
          </cell>
          <cell r="E3704">
            <v>3418.2</v>
          </cell>
          <cell r="F3704">
            <v>4443.66</v>
          </cell>
        </row>
        <row r="3705">
          <cell r="B3705" t="str">
            <v>C4176</v>
          </cell>
          <cell r="C3705" t="str">
            <v>CONJUNTO DE CONVERSORES (EMISSOR E RECPTOR) DE UTP/COAXIAL COM TERMINAIS DE CONEXÃO, CAIXAS DE PROTEÇÃO E FONTE DE ALIMENTAÇÃO</v>
          </cell>
          <cell r="D3705" t="str">
            <v>UN</v>
          </cell>
          <cell r="E3705">
            <v>589.34</v>
          </cell>
          <cell r="F3705">
            <v>766.14</v>
          </cell>
        </row>
        <row r="3706">
          <cell r="B3706" t="str">
            <v>C4177</v>
          </cell>
          <cell r="C3706" t="str">
            <v>DETECTOR TERMO-VELOCIMÉTRICO, MONTAGEM DE TETO, C/ BASE ALIMENTAÇÃO 220 VAC, OPERAÇÃO EM REDE - INSTALADO</v>
          </cell>
          <cell r="D3706" t="str">
            <v>UN</v>
          </cell>
          <cell r="E3706">
            <v>174.7</v>
          </cell>
          <cell r="F3706">
            <v>227.11</v>
          </cell>
        </row>
        <row r="3707">
          <cell r="B3707" t="str">
            <v>C4041</v>
          </cell>
          <cell r="C3707" t="str">
            <v>DETETOR IÔNICO DE FUMAÇA, MONTAGEM DE TETO, C/ BASE ALIMENTAÇÃO 220VAC, UMA SAÍDA DIGITAL - INSTALADO</v>
          </cell>
          <cell r="D3707" t="str">
            <v>UN</v>
          </cell>
          <cell r="E3707">
            <v>174.7</v>
          </cell>
          <cell r="F3707">
            <v>227.11</v>
          </cell>
        </row>
        <row r="3708">
          <cell r="B3708" t="str">
            <v>C3765</v>
          </cell>
          <cell r="C3708" t="str">
            <v>DISTRIBUIDOR INTERNO ÓPTICO PARA 24 FIBRAS</v>
          </cell>
          <cell r="D3708" t="str">
            <v>UN</v>
          </cell>
          <cell r="E3708">
            <v>1012.24</v>
          </cell>
          <cell r="F3708">
            <v>1315.91</v>
          </cell>
        </row>
        <row r="3709">
          <cell r="B3709" t="str">
            <v>C4564</v>
          </cell>
          <cell r="C3709" t="str">
            <v>DISTRIBUIDOR INTERNO ÓPTICO - D.I.O. PARA 12 FIBRAS MONO-MODO, COM CONCETORES ST, PADRÃO 19"</v>
          </cell>
          <cell r="D3709" t="str">
            <v>UN</v>
          </cell>
          <cell r="E3709">
            <v>405.62</v>
          </cell>
          <cell r="F3709">
            <v>527.31</v>
          </cell>
        </row>
        <row r="3710">
          <cell r="B3710" t="str">
            <v>C4565</v>
          </cell>
          <cell r="C3710" t="str">
            <v>DISTRIBUIDOR INTERNO ÓPTICO - D.I.O. PARA 24 FIBRAS MONO-MODO, COM CONECTORES ST, PADRÃO 19"</v>
          </cell>
          <cell r="D3710" t="str">
            <v>UN</v>
          </cell>
          <cell r="E3710">
            <v>707.4</v>
          </cell>
          <cell r="F3710">
            <v>919.62</v>
          </cell>
        </row>
        <row r="3711">
          <cell r="B3711" t="str">
            <v>C0835</v>
          </cell>
          <cell r="C3711" t="str">
            <v>GATEWAY ETHERNET, 2 SAÍDAS - RS485</v>
          </cell>
          <cell r="D3711" t="str">
            <v>UN</v>
          </cell>
          <cell r="E3711">
            <v>16209</v>
          </cell>
          <cell r="F3711">
            <v>21071.7</v>
          </cell>
        </row>
        <row r="3712">
          <cell r="B3712" t="str">
            <v>C4050</v>
          </cell>
          <cell r="C3712" t="str">
            <v>GRAVADOR DE VÍDEO, TIPO TIME HOPSE, 960 HORAS - INSTALADO</v>
          </cell>
          <cell r="D3712" t="str">
            <v>UN</v>
          </cell>
          <cell r="E3712">
            <v>1281.82</v>
          </cell>
          <cell r="F3712">
            <v>1666.37</v>
          </cell>
        </row>
        <row r="3713">
          <cell r="B3713" t="str">
            <v>C4047</v>
          </cell>
          <cell r="C3713" t="str">
            <v>GRAVADOR DIGITAL COM 16 CANAIS DE ENTRADA, 2 SAÍDAS MULTIPLEXADAS, GRAVADOR DE CD-ROM INCORPORADO, M - INSTALADO</v>
          </cell>
          <cell r="D3713" t="str">
            <v>UN</v>
          </cell>
          <cell r="E3713">
            <v>24605.11</v>
          </cell>
          <cell r="F3713">
            <v>31986.64</v>
          </cell>
        </row>
        <row r="3714">
          <cell r="B3714" t="str">
            <v>C3760</v>
          </cell>
          <cell r="C3714" t="str">
            <v>HUB TIPO 24 PORTAS</v>
          </cell>
          <cell r="D3714" t="str">
            <v>UN</v>
          </cell>
          <cell r="E3714">
            <v>1582.37</v>
          </cell>
          <cell r="F3714">
            <v>2057.08</v>
          </cell>
        </row>
        <row r="3715">
          <cell r="B3715" t="str">
            <v>C0831</v>
          </cell>
          <cell r="C3715" t="str">
            <v>INTERFACE HOMEM/MÁQUINA 5,7" TOUCHSCREEN, COLORIDA</v>
          </cell>
          <cell r="D3715" t="str">
            <v>UN</v>
          </cell>
          <cell r="E3715">
            <v>8644.8</v>
          </cell>
          <cell r="F3715">
            <v>11238.24</v>
          </cell>
        </row>
        <row r="3716">
          <cell r="B3716" t="str">
            <v>C4046</v>
          </cell>
          <cell r="C3716" t="str">
            <v>MATRIX DE CHAVEAMENTO MICROPROCESSADA, LOOP DE INPUTS INCORPORADO, 24 ENTRADAS, 4 SAÍDAS, CCU INCORP - INSTALADO</v>
          </cell>
          <cell r="D3716" t="str">
            <v>UN</v>
          </cell>
          <cell r="E3716">
            <v>6577.5</v>
          </cell>
          <cell r="F3716">
            <v>8550.75</v>
          </cell>
        </row>
        <row r="3717">
          <cell r="B3717" t="str">
            <v>C4039</v>
          </cell>
          <cell r="C3717" t="str">
            <v>MEDIDOR DE GRANDEZAS ELÉTRICAS TIPO "POWER METER" PM 600 SCHNEIDER COM DISPLAY NÃO INCORPORADO - INSTALADO</v>
          </cell>
          <cell r="D3717" t="str">
            <v>UN</v>
          </cell>
          <cell r="E3717">
            <v>4735.8</v>
          </cell>
          <cell r="F3717">
            <v>6156.54</v>
          </cell>
        </row>
        <row r="3718">
          <cell r="B3718" t="str">
            <v>C4181</v>
          </cell>
          <cell r="C3718" t="str">
            <v>MÓDULO PARA COMUNICAÇÃO EM REDE RS 485 PROTOCOLO MODBUS RTU</v>
          </cell>
          <cell r="D3718" t="str">
            <v>UN</v>
          </cell>
          <cell r="E3718">
            <v>1578.6</v>
          </cell>
          <cell r="F3718">
            <v>2052.18</v>
          </cell>
        </row>
        <row r="3719">
          <cell r="B3719" t="str">
            <v>C4048</v>
          </cell>
          <cell r="C3719" t="str">
            <v>MONITOR INDUSTRIAL DE VÍDEO COLORIDO, DIGITAL, TELA 19", PORTA PARALELA - INSTALADO</v>
          </cell>
          <cell r="D3719" t="str">
            <v>UN</v>
          </cell>
          <cell r="E3719">
            <v>1126.07</v>
          </cell>
          <cell r="F3719">
            <v>1463.89</v>
          </cell>
        </row>
        <row r="3720">
          <cell r="B3720" t="str">
            <v>C4049</v>
          </cell>
          <cell r="C3720" t="str">
            <v>MONITOR INDUSTRIAL DE VÍDEO COLORIDO, VÍDEO COMPOSTO, 2 CANAIS DE ENTRADA E 1 DE SAÍDA, DIMENSÕES 14 - INSTALADO</v>
          </cell>
          <cell r="D3720" t="str">
            <v>UN</v>
          </cell>
          <cell r="E3720">
            <v>642.96</v>
          </cell>
          <cell r="F3720">
            <v>835.85</v>
          </cell>
        </row>
        <row r="3721">
          <cell r="B3721" t="str">
            <v>C4033</v>
          </cell>
          <cell r="C3721" t="str">
            <v>NO-BREAK TRIFÁSICO, 380/380 VAC-LL, 60 Hz, 2000VA, BATERIAS INCORPORADAS, AUTO-PORTANTE EM GABINETE IP-44 - INSTALADO</v>
          </cell>
          <cell r="D3721" t="str">
            <v>CJ</v>
          </cell>
          <cell r="E3721">
            <v>721.95</v>
          </cell>
          <cell r="F3721">
            <v>938.54</v>
          </cell>
        </row>
        <row r="3722">
          <cell r="B3722" t="str">
            <v>C4568</v>
          </cell>
          <cell r="C3722" t="str">
            <v>ORGANIZADOR DE CABOS HORIZONTAL, ABERTO, PADRÃO RACK 19"</v>
          </cell>
          <cell r="D3722" t="str">
            <v>UN</v>
          </cell>
          <cell r="E3722">
            <v>29.1</v>
          </cell>
          <cell r="F3722">
            <v>37.83</v>
          </cell>
        </row>
        <row r="3723">
          <cell r="B3723" t="str">
            <v>C3768</v>
          </cell>
          <cell r="C3723" t="str">
            <v>PATCH PANEL 24 PORTAS, CATEGORIA "5" FURUKAWA</v>
          </cell>
          <cell r="D3723" t="str">
            <v>UN</v>
          </cell>
          <cell r="E3723">
            <v>411.7</v>
          </cell>
          <cell r="F3723">
            <v>535.21</v>
          </cell>
        </row>
        <row r="3724">
          <cell r="B3724" t="str">
            <v>C3770</v>
          </cell>
          <cell r="C3724" t="str">
            <v>PATCH CABLE EXTRA-FLEXÍVEL RJ-45/RJ-45 DE 1,50m</v>
          </cell>
          <cell r="D3724" t="str">
            <v>UN</v>
          </cell>
          <cell r="E3724">
            <v>9.52</v>
          </cell>
          <cell r="F3724">
            <v>12.38</v>
          </cell>
        </row>
        <row r="3725">
          <cell r="B3725" t="str">
            <v>C4526</v>
          </cell>
          <cell r="C3725" t="str">
            <v>PATCH CABLE EXTRA-FLEXÍVEL RJ-45/RJ-45 DE 2,50m</v>
          </cell>
          <cell r="D3725" t="str">
            <v>UN</v>
          </cell>
          <cell r="E3725">
            <v>14.05</v>
          </cell>
          <cell r="F3725">
            <v>18.27</v>
          </cell>
        </row>
        <row r="3726">
          <cell r="B3726" t="str">
            <v>C3764</v>
          </cell>
          <cell r="C3726" t="str">
            <v>RACK FECHADO 24 U'S, 670mm, PROFUNDIDADE PADRÃO 19"</v>
          </cell>
          <cell r="D3726" t="str">
            <v>UN</v>
          </cell>
          <cell r="E3726">
            <v>1719.86</v>
          </cell>
          <cell r="F3726">
            <v>2235.82</v>
          </cell>
        </row>
        <row r="3727">
          <cell r="B3727" t="str">
            <v>C3763</v>
          </cell>
          <cell r="C3727" t="str">
            <v>RACK FECHADO 36 U'S, 670mm, PROFUNDIDADE PADRÃO 19"</v>
          </cell>
          <cell r="D3727" t="str">
            <v>UN</v>
          </cell>
          <cell r="E3727">
            <v>1972.72</v>
          </cell>
          <cell r="F3727">
            <v>2564.54</v>
          </cell>
        </row>
        <row r="3728">
          <cell r="B3728" t="str">
            <v>C3762</v>
          </cell>
          <cell r="C3728" t="str">
            <v>RACK FECHADO 44 U'S, 670mm, PROFUNDIDADE PADRÃO 19"</v>
          </cell>
          <cell r="D3728" t="str">
            <v>UN</v>
          </cell>
          <cell r="E3728">
            <v>2320.33</v>
          </cell>
          <cell r="F3728">
            <v>3016.43</v>
          </cell>
        </row>
        <row r="3729">
          <cell r="B3729" t="str">
            <v>C4569</v>
          </cell>
          <cell r="C3729" t="str">
            <v>RÉGUA DE TOMADAS ELÉTRICAS, COM 08 TOMADAS, PADRÃO RACK 19"</v>
          </cell>
          <cell r="D3729" t="str">
            <v>UN</v>
          </cell>
          <cell r="E3729">
            <v>70.47</v>
          </cell>
          <cell r="F3729">
            <v>91.61</v>
          </cell>
        </row>
        <row r="3730">
          <cell r="B3730" t="str">
            <v>C4563</v>
          </cell>
          <cell r="C3730" t="str">
            <v>ROTEADOR AUTO-GERENCIÁVEL P/ COMUNICAÇÃO DE DADOS, PARA FIBRA ÓPTICA MONO-MODO, COM CONECTORES ST - PADRÃO RACK 19"</v>
          </cell>
          <cell r="D3730" t="str">
            <v>UN</v>
          </cell>
          <cell r="E3730">
            <v>4291.67</v>
          </cell>
          <cell r="F3730">
            <v>5579.17</v>
          </cell>
        </row>
        <row r="3731">
          <cell r="B3731" t="str">
            <v>C4044</v>
          </cell>
          <cell r="C3731" t="str">
            <v>SENSOR DE INTRUSÃO MICRO-PROCESSADOR, TIPO MULTIFEIXES, MONTAGEM DE PAREDE, ALIMENTAÇÃO 220 VAC, UMA - INSTALADO</v>
          </cell>
          <cell r="D3731" t="str">
            <v>UN</v>
          </cell>
          <cell r="E3731">
            <v>89.69</v>
          </cell>
          <cell r="F3731">
            <v>116.6</v>
          </cell>
        </row>
        <row r="3732">
          <cell r="B3732" t="str">
            <v>C4055</v>
          </cell>
          <cell r="C3732" t="str">
            <v>SENSOR INFRA-VERMELHO ATIVO/PASSIVO FEIXE DUPLO DISTÂNCIA MÁXIMA 100m - INSTALADO</v>
          </cell>
          <cell r="D3732" t="str">
            <v>UN</v>
          </cell>
          <cell r="E3732">
            <v>486.21</v>
          </cell>
          <cell r="F3732">
            <v>632.07</v>
          </cell>
        </row>
        <row r="3733">
          <cell r="B3733" t="str">
            <v>C4019</v>
          </cell>
          <cell r="C3733" t="str">
            <v>SISTEMA DE CONTROLE DE ACESSO DE PESSOAL C/ 4 CATRACAS ELETRÔNICAS BI-DIRECIONAIS COM LEITORES DE CARTÕES COM TECNOLOGIA DE PROXIMIDADE INCORPORADOS, 1000 CARTÕES DE PROXIMIDADE, 16 FECHADURAS ELETROMAGNÉTICAS COM SENSORES DE ABERTURA E FONTES DE ALIMENTA</v>
          </cell>
          <cell r="D3733" t="str">
            <v>CJ</v>
          </cell>
          <cell r="E3733">
            <v>65328.66</v>
          </cell>
          <cell r="F3733">
            <v>84927.26</v>
          </cell>
        </row>
        <row r="3734">
          <cell r="B3734" t="str">
            <v>C4163</v>
          </cell>
          <cell r="C3734" t="str">
            <v>SISTEMA DE SONORIZAÇÃO COMPLETO PARA 100 PONTOS (80 SONOFLETORES, 06 CORNETAS E 14 RESERVAS), 80 TRAFOS DE LINHA, 35 ATENUADORES DE VOLUME COM DIAL, CD PLAYER, 5 AMPLIFICADORES DE POTÊNCIA, 3 EQUALIZADORES, 2 LINKS FÍSICOS (TRANSMISSOR/RECEPTOR), 1 PRÉ-MI</v>
          </cell>
          <cell r="D3734" t="str">
            <v>CJ</v>
          </cell>
          <cell r="E3734">
            <v>85875.84</v>
          </cell>
          <cell r="F3734">
            <v>111638.59</v>
          </cell>
        </row>
        <row r="3735">
          <cell r="B3735" t="str">
            <v>C4398</v>
          </cell>
          <cell r="C3735" t="str">
            <v>SOFTWARE DE GERENCIAMENTO DE PESAGEM (INSTALADO)</v>
          </cell>
          <cell r="D3735" t="str">
            <v>UN</v>
          </cell>
          <cell r="E3735">
            <v>2161.2</v>
          </cell>
          <cell r="F3735">
            <v>2809.56</v>
          </cell>
        </row>
        <row r="3736">
          <cell r="B3736" t="str">
            <v>C4180</v>
          </cell>
          <cell r="C3736" t="str">
            <v>SOFTWARE DE GERENCIAMENTO E CADASTRAMENTO COM BANCO DE DADOS, INTERFACE AMIGÁVEL, PLATAFORMA WINDOWS</v>
          </cell>
          <cell r="D3736" t="str">
            <v>UN</v>
          </cell>
          <cell r="E3736">
            <v>4756.85</v>
          </cell>
          <cell r="F3736">
            <v>6183.91</v>
          </cell>
        </row>
        <row r="3737">
          <cell r="B3737" t="str">
            <v>C4178</v>
          </cell>
          <cell r="C3737" t="str">
            <v>SOFTWARE DE MONITORAÇÃO E CONTROLE SOBRE PLATAFORMA WINDOWS, PROTOCOLO DE COMUNICAÇÃO ABERTO, MÓDULO GRÁFICO PARA CRIAÇÃO DE TELAS</v>
          </cell>
          <cell r="D3737" t="str">
            <v>UN</v>
          </cell>
          <cell r="E3737">
            <v>4756.85</v>
          </cell>
          <cell r="F3737">
            <v>6183.91</v>
          </cell>
        </row>
        <row r="3738">
          <cell r="B3738" t="str">
            <v>C4179</v>
          </cell>
          <cell r="C3738" t="str">
            <v>SOFTWARE DE MONITORAÇÃO E CONTROLE SOBRE PLATAFORMA WINDOWS, PROTOCOLO DE COMUNICAÇÃO ABERTO</v>
          </cell>
          <cell r="D3738" t="str">
            <v>UN</v>
          </cell>
          <cell r="E3738">
            <v>1231.31</v>
          </cell>
          <cell r="F3738">
            <v>1600.7</v>
          </cell>
        </row>
        <row r="3739">
          <cell r="B3739" t="str">
            <v>C4054</v>
          </cell>
          <cell r="C3739" t="str">
            <v>SOFTWARE DE PROGRAMAÇÃO DE PLCs RSLOGIX 500, CD - INSTALADO</v>
          </cell>
          <cell r="D3739" t="str">
            <v>UN</v>
          </cell>
          <cell r="E3739">
            <v>3782.1</v>
          </cell>
          <cell r="F3739">
            <v>4916.73</v>
          </cell>
        </row>
        <row r="3740">
          <cell r="B3740" t="str">
            <v>C4040</v>
          </cell>
          <cell r="C3740" t="str">
            <v>SOFTWARE SUPERVISÓRIO RS VIEW 32 VERSÃO RUNTIME 150 COM GERENCIADOR DE COMUNICAÇÕES RSLINX - INSTALADO</v>
          </cell>
          <cell r="D3740" t="str">
            <v>UN</v>
          </cell>
          <cell r="E3740">
            <v>3403.89</v>
          </cell>
          <cell r="F3740">
            <v>4425.06</v>
          </cell>
        </row>
        <row r="3741">
          <cell r="B3741" t="str">
            <v>C4053</v>
          </cell>
          <cell r="C3741" t="str">
            <v>SOFTWARE SUPERVISÓRIO RS VIEW 32 VERSÃO RUNTIME 1500 COM GERENCIADOR DE COMUNICAÇÕES RSLINX - INSTALADO</v>
          </cell>
          <cell r="D3741" t="str">
            <v>UN</v>
          </cell>
          <cell r="E3741">
            <v>17770.47</v>
          </cell>
          <cell r="F3741">
            <v>23101.61</v>
          </cell>
        </row>
        <row r="3742">
          <cell r="B3742" t="str">
            <v>C4175</v>
          </cell>
          <cell r="C3742" t="str">
            <v>SWITCHER AUTO-GERENCIÁVEL P/ COMUNICACÃO DE DADOS COM 24 PORTAS EM CONECTORES RJ 45, 10/100 KBPS E DUAS PORTAS 10/100/1000 KBPS - PADRÃO RACK 19"</v>
          </cell>
          <cell r="D3742" t="str">
            <v>UN</v>
          </cell>
          <cell r="E3742">
            <v>3725.5</v>
          </cell>
          <cell r="F3742">
            <v>4843.15</v>
          </cell>
        </row>
        <row r="3743">
          <cell r="B3743" t="str">
            <v>C4056</v>
          </cell>
          <cell r="C3743" t="str">
            <v>TRANSMISSOR ELETRÔNICO DE PRESSÃO TIPO INSERÇÃO, COM INDICADOR INCORPORADO, GERAÇÃO DE SINAL PROPORC - INSTALADO</v>
          </cell>
          <cell r="D3743" t="str">
            <v>UN</v>
          </cell>
          <cell r="E3743">
            <v>1473.36</v>
          </cell>
          <cell r="F3743">
            <v>1915.37</v>
          </cell>
        </row>
        <row r="3744">
          <cell r="C3744" t="str">
            <v>OUTROS ELEMENTOS</v>
          </cell>
          <cell r="F3744">
            <v>0</v>
          </cell>
        </row>
        <row r="3745">
          <cell r="B3745" t="str">
            <v>C0327</v>
          </cell>
          <cell r="C3745" t="str">
            <v>ATERRAMENTO COMPLETO C/HASTES COPPERWELD P/PÁRA-RAIOS</v>
          </cell>
          <cell r="D3745" t="str">
            <v>UN</v>
          </cell>
          <cell r="E3745">
            <v>518.39</v>
          </cell>
          <cell r="F3745">
            <v>673.91</v>
          </cell>
        </row>
        <row r="3746">
          <cell r="B3746" t="str">
            <v>C0326</v>
          </cell>
          <cell r="C3746" t="str">
            <v>ATERRAMENTO COMPLETO C/ HASTE COPPERWELD 3/4"X 2.40M</v>
          </cell>
          <cell r="D3746" t="str">
            <v>UN</v>
          </cell>
          <cell r="E3746">
            <v>136.85</v>
          </cell>
          <cell r="F3746">
            <v>177.91</v>
          </cell>
        </row>
        <row r="3747">
          <cell r="B3747" t="str">
            <v>C0325</v>
          </cell>
          <cell r="C3747" t="str">
            <v>ATERRAMENTO C/ HASTE COPPERWELD 3/4" X 3.0M</v>
          </cell>
          <cell r="D3747" t="str">
            <v>UN</v>
          </cell>
          <cell r="E3747">
            <v>138.9</v>
          </cell>
          <cell r="F3747">
            <v>180.57</v>
          </cell>
        </row>
        <row r="3748">
          <cell r="B3748" t="str">
            <v>C4562</v>
          </cell>
          <cell r="C3748" t="str">
            <v>DISPOSITIVO DE PROTEÇÃO CONTRA SURTOS DE TENSÃO - DPS's - 40 KA/440V</v>
          </cell>
          <cell r="D3748" t="str">
            <v>UN</v>
          </cell>
          <cell r="E3748">
            <v>87.04</v>
          </cell>
          <cell r="F3748">
            <v>113.15</v>
          </cell>
        </row>
        <row r="3749">
          <cell r="B3749" t="str">
            <v>C1152</v>
          </cell>
          <cell r="C3749" t="str">
            <v>DUTO DE ALONGAMENTO PARA EXAUSTOR EÓLICO</v>
          </cell>
          <cell r="D3749" t="str">
            <v>M</v>
          </cell>
          <cell r="E3749">
            <v>95.49</v>
          </cell>
          <cell r="F3749">
            <v>124.14</v>
          </cell>
        </row>
        <row r="3750">
          <cell r="B3750" t="str">
            <v>C1419</v>
          </cell>
          <cell r="C3750" t="str">
            <v>FURAÇÃO DE FORRO EM LAJE - E. EÓLICO</v>
          </cell>
          <cell r="D3750" t="str">
            <v>UN</v>
          </cell>
          <cell r="E3750">
            <v>84.7</v>
          </cell>
          <cell r="F3750">
            <v>110.11</v>
          </cell>
        </row>
        <row r="3751">
          <cell r="B3751" t="str">
            <v>C3575</v>
          </cell>
          <cell r="C3751" t="str">
            <v>HASTE DE FERRO GALVANIZADO 1.20m PARA ATERRAMENTO - PADRÃO POPULAR</v>
          </cell>
          <cell r="D3751" t="str">
            <v>UN</v>
          </cell>
          <cell r="E3751">
            <v>14.41</v>
          </cell>
          <cell r="F3751">
            <v>18.73</v>
          </cell>
        </row>
        <row r="3752">
          <cell r="B3752" t="str">
            <v>C3910</v>
          </cell>
          <cell r="C3752" t="str">
            <v>HASTE DE TERRA 5/8"x3,00m GCW 19L30</v>
          </cell>
          <cell r="D3752" t="str">
            <v>UN</v>
          </cell>
          <cell r="E3752">
            <v>55.76</v>
          </cell>
          <cell r="F3752">
            <v>72.49</v>
          </cell>
        </row>
        <row r="3753">
          <cell r="B3753" t="str">
            <v>C4408</v>
          </cell>
          <cell r="C3753" t="str">
            <v>INSTALAÇÃO ELÉTRICA E SISTEMA ATERRAMENTO E PÁRA-RAIOS - FORNECIMENTO E MONTAGEM</v>
          </cell>
          <cell r="D3753" t="str">
            <v>CJ</v>
          </cell>
          <cell r="E3753">
            <v>23504.09</v>
          </cell>
          <cell r="F3753">
            <v>30555.32</v>
          </cell>
        </row>
        <row r="3754">
          <cell r="B3754" t="str">
            <v>C4208</v>
          </cell>
          <cell r="C3754" t="str">
            <v>PÁRA-RAIO TIPO FRANKLIN C/ SINALIZADOR (FORNECIMENTO E MONTAGEM)</v>
          </cell>
          <cell r="D3754" t="str">
            <v>UN</v>
          </cell>
          <cell r="E3754">
            <v>1307.01</v>
          </cell>
          <cell r="F3754">
            <v>1699.11</v>
          </cell>
        </row>
        <row r="3755">
          <cell r="B3755" t="str">
            <v>C1790</v>
          </cell>
          <cell r="C3755" t="str">
            <v>MASTRO SIMPLES DE FERRO GALV. P/PÁRA-RAIO H=3M, D=40 OU 50MM</v>
          </cell>
          <cell r="D3755" t="str">
            <v>UN</v>
          </cell>
          <cell r="E3755">
            <v>332.66</v>
          </cell>
          <cell r="F3755">
            <v>432.46</v>
          </cell>
        </row>
        <row r="3756">
          <cell r="B3756" t="str">
            <v>C4203</v>
          </cell>
          <cell r="C3756" t="str">
            <v>MEDIÇÃO TRIFÁSICA INSTALADA EM MURO - SAÍDA SUBTERRÂNEA</v>
          </cell>
          <cell r="D3756" t="str">
            <v>UN</v>
          </cell>
          <cell r="E3756">
            <v>1265.99</v>
          </cell>
          <cell r="F3756">
            <v>1645.79</v>
          </cell>
        </row>
        <row r="3757">
          <cell r="B3757" t="str">
            <v>C4561</v>
          </cell>
          <cell r="C3757" t="str">
            <v>MÓDULO DE EMERGÊNCIA PARA LUMINÁRIA COMUM</v>
          </cell>
          <cell r="D3757" t="str">
            <v>UN</v>
          </cell>
          <cell r="E3757">
            <v>69.02</v>
          </cell>
          <cell r="F3757">
            <v>89.73</v>
          </cell>
        </row>
        <row r="3758">
          <cell r="B3758" t="str">
            <v>C3577</v>
          </cell>
          <cell r="C3758" t="str">
            <v>MINI POSTE H=1.50m REX MONO E ROLDANA - PADRÃO POPULAR</v>
          </cell>
          <cell r="D3758" t="str">
            <v>UN</v>
          </cell>
          <cell r="E3758">
            <v>17.75</v>
          </cell>
          <cell r="F3758">
            <v>23.08</v>
          </cell>
        </row>
        <row r="3759">
          <cell r="B3759" t="str">
            <v>C3453</v>
          </cell>
          <cell r="C3759" t="str">
            <v>MONTAGEM DAS INSTALAÇÕES ELÉTRICAS, ELEVATÓRIA VAZÃO ATÉ 10 l/s</v>
          </cell>
          <cell r="D3759" t="str">
            <v>UN</v>
          </cell>
          <cell r="E3759">
            <v>781.56</v>
          </cell>
          <cell r="F3759">
            <v>1016.03</v>
          </cell>
        </row>
        <row r="3760">
          <cell r="B3760" t="str">
            <v>C3452</v>
          </cell>
          <cell r="C3760" t="str">
            <v>MONTAGEM DAS INSTALAÇÕES ELÉTRICAS, ELEVATÓRIA VAZÃO 10,01 a 20 l/s</v>
          </cell>
          <cell r="D3760" t="str">
            <v>UN</v>
          </cell>
          <cell r="E3760">
            <v>1172.34</v>
          </cell>
          <cell r="F3760">
            <v>1524.04</v>
          </cell>
        </row>
        <row r="3761">
          <cell r="B3761" t="str">
            <v>C3454</v>
          </cell>
          <cell r="C3761" t="str">
            <v>MONTAGEM DAS INSTALAÇÕES ELÉTRICAS, ELEVATÓRIA VAZÃO 20,01 a 40 l/s</v>
          </cell>
          <cell r="D3761" t="str">
            <v>UN</v>
          </cell>
          <cell r="E3761">
            <v>2055.78</v>
          </cell>
          <cell r="F3761">
            <v>2672.51</v>
          </cell>
        </row>
        <row r="3762">
          <cell r="B3762" t="str">
            <v>C3455</v>
          </cell>
          <cell r="C3762" t="str">
            <v>MONTAGEM DAS INSTALAÇÕES ELÉTRICAS, ELEVATÓRIA VAZÃO 40,01 a 60 l/s</v>
          </cell>
          <cell r="D3762" t="str">
            <v>UN</v>
          </cell>
          <cell r="E3762">
            <v>4015.26</v>
          </cell>
          <cell r="F3762">
            <v>5219.84</v>
          </cell>
        </row>
        <row r="3763">
          <cell r="B3763" t="str">
            <v>C3456</v>
          </cell>
          <cell r="C3763" t="str">
            <v>MONTAGEM DAS INSTALAÇÕES ELÉTRICAS, ELEVATÓRIA VAZÃO 60,01 a 90 l/s</v>
          </cell>
          <cell r="D3763" t="str">
            <v>UN</v>
          </cell>
          <cell r="E3763">
            <v>5782.14</v>
          </cell>
          <cell r="F3763">
            <v>7516.78</v>
          </cell>
        </row>
        <row r="3764">
          <cell r="B3764" t="str">
            <v>C2059</v>
          </cell>
          <cell r="C3764" t="str">
            <v>PÁRA-RAIOS TIPO CRISTAL VALVER</v>
          </cell>
          <cell r="D3764" t="str">
            <v>UN</v>
          </cell>
          <cell r="E3764">
            <v>181.43</v>
          </cell>
          <cell r="F3764">
            <v>235.86</v>
          </cell>
        </row>
        <row r="3765">
          <cell r="B3765" t="str">
            <v>C2060</v>
          </cell>
          <cell r="C3765" t="str">
            <v>PARA-RAIOS TIPO FRANKLIN</v>
          </cell>
          <cell r="D3765" t="str">
            <v>UN</v>
          </cell>
          <cell r="E3765">
            <v>49.52</v>
          </cell>
          <cell r="F3765">
            <v>64.38</v>
          </cell>
        </row>
        <row r="3766">
          <cell r="B3766" t="str">
            <v>C3929</v>
          </cell>
          <cell r="C3766" t="str">
            <v>POÇO DE ATERRAMENTO DIAM. = 0,60 m P/ BALIZAMENTO NOTURNO</v>
          </cell>
          <cell r="D3766" t="str">
            <v>UN</v>
          </cell>
          <cell r="E3766">
            <v>274.72</v>
          </cell>
          <cell r="F3766">
            <v>357.14</v>
          </cell>
        </row>
        <row r="3767">
          <cell r="B3767" t="str">
            <v>C1947</v>
          </cell>
          <cell r="C3767" t="str">
            <v>PONTO ELÉTRICO, MATERIAL E EXECUÇÃO</v>
          </cell>
          <cell r="D3767" t="str">
            <v>PT</v>
          </cell>
          <cell r="E3767">
            <v>95.3</v>
          </cell>
          <cell r="F3767">
            <v>123.89</v>
          </cell>
        </row>
        <row r="3768">
          <cell r="B3768" t="str">
            <v>C1949</v>
          </cell>
          <cell r="C3768" t="str">
            <v>PONTO LÓGICO, MATERIAL E EXECUÇÃO</v>
          </cell>
          <cell r="D3768" t="str">
            <v>PT</v>
          </cell>
          <cell r="E3768">
            <v>68.38</v>
          </cell>
          <cell r="F3768">
            <v>88.89</v>
          </cell>
        </row>
        <row r="3769">
          <cell r="B3769" t="str">
            <v>C3679</v>
          </cell>
          <cell r="C3769" t="str">
            <v>PONTO PARA SISTEMA DE SOM, MATERIAL E EXECUÇÃO</v>
          </cell>
          <cell r="D3769" t="str">
            <v>PT</v>
          </cell>
          <cell r="E3769">
            <v>148.2</v>
          </cell>
          <cell r="F3769">
            <v>192.66</v>
          </cell>
        </row>
        <row r="3770">
          <cell r="B3770" t="str">
            <v>C1951</v>
          </cell>
          <cell r="C3770" t="str">
            <v>PONTO TELEFÔNICO, MATERIAL E EXECUÇÃO</v>
          </cell>
          <cell r="D3770" t="str">
            <v>PT</v>
          </cell>
          <cell r="E3770">
            <v>78.33</v>
          </cell>
          <cell r="F3770">
            <v>101.83</v>
          </cell>
        </row>
        <row r="3771">
          <cell r="B3771" t="str">
            <v>C2056</v>
          </cell>
          <cell r="C3771" t="str">
            <v>PROTEÇÃO DA CORDOALHA DOS PÁRA-RAIOS C/TUBO PVC RIGIDOS 50MM (2") X3.00M</v>
          </cell>
          <cell r="D3771" t="str">
            <v>UN</v>
          </cell>
          <cell r="E3771">
            <v>46.76</v>
          </cell>
          <cell r="F3771">
            <v>60.79</v>
          </cell>
        </row>
        <row r="3772">
          <cell r="B3772" t="str">
            <v>C4214</v>
          </cell>
          <cell r="C3772" t="str">
            <v>RAMAL TRIFÁSICO BAIXA TENSÃO POR VÃO DE 100m</v>
          </cell>
          <cell r="D3772" t="str">
            <v>UN</v>
          </cell>
          <cell r="E3772">
            <v>4519.91</v>
          </cell>
          <cell r="F3772">
            <v>5875.88</v>
          </cell>
        </row>
        <row r="3773">
          <cell r="B3773" t="str">
            <v>C3909</v>
          </cell>
          <cell r="C3773" t="str">
            <v>SOLDA EXOTÉRMICA</v>
          </cell>
          <cell r="D3773" t="str">
            <v>UN</v>
          </cell>
          <cell r="E3773">
            <v>28.36</v>
          </cell>
          <cell r="F3773">
            <v>36.87</v>
          </cell>
        </row>
        <row r="3774">
          <cell r="B3774" t="str">
            <v>C4215</v>
          </cell>
          <cell r="C3774" t="str">
            <v>SUBSTITUIÇÃO DE TRAFO DE 30 Kva PARA 45 Kva</v>
          </cell>
          <cell r="D3774" t="str">
            <v>UN</v>
          </cell>
          <cell r="E3774">
            <v>8274.82</v>
          </cell>
          <cell r="F3774">
            <v>10757.27</v>
          </cell>
        </row>
        <row r="3775">
          <cell r="B3775" t="str">
            <v>C2424</v>
          </cell>
          <cell r="C3775" t="str">
            <v>TELA PARA ALONGAMENTO DE FORRO - E. EÓLICO</v>
          </cell>
          <cell r="D3775" t="str">
            <v>UN</v>
          </cell>
          <cell r="E3775">
            <v>59.31</v>
          </cell>
          <cell r="F3775">
            <v>77.1</v>
          </cell>
        </row>
        <row r="3776">
          <cell r="C3776" t="str">
            <v>PINTURA</v>
          </cell>
          <cell r="F3776">
            <v>0</v>
          </cell>
        </row>
        <row r="3777">
          <cell r="C3777" t="str">
            <v>PAREDES E FORROS</v>
          </cell>
          <cell r="F3777">
            <v>0</v>
          </cell>
        </row>
        <row r="3778">
          <cell r="B3778" t="str">
            <v>C3487</v>
          </cell>
          <cell r="C3778" t="str">
            <v>APLICAÇÃO DE LIQUIBRILHO SOBRE PINTURAS, DUAS DEMÃOS</v>
          </cell>
          <cell r="D3778" t="str">
            <v>M2</v>
          </cell>
          <cell r="E3778">
            <v>6.25</v>
          </cell>
          <cell r="F3778">
            <v>8.13</v>
          </cell>
        </row>
        <row r="3779">
          <cell r="B3779" t="str">
            <v>C0588</v>
          </cell>
          <cell r="C3779" t="str">
            <v>CAIAÇÃO EM DUAS DEMÃOS COM SUPERCAL</v>
          </cell>
          <cell r="D3779" t="str">
            <v>M2</v>
          </cell>
          <cell r="E3779">
            <v>1.66</v>
          </cell>
          <cell r="F3779">
            <v>2.16</v>
          </cell>
        </row>
        <row r="3780">
          <cell r="B3780" t="str">
            <v>C0589</v>
          </cell>
          <cell r="C3780" t="str">
            <v>CAIAÇÃO EM TRES DEMÃOS EM PAREDES</v>
          </cell>
          <cell r="D3780" t="str">
            <v>M2</v>
          </cell>
          <cell r="E3780">
            <v>2.49</v>
          </cell>
          <cell r="F3780">
            <v>3.24</v>
          </cell>
        </row>
        <row r="3781">
          <cell r="B3781" t="str">
            <v>C0866</v>
          </cell>
          <cell r="C3781" t="str">
            <v>CONSERVADO "P" IMPERMEÁVEL, 2 DEMÃOS (PAREDES INTERNAS)</v>
          </cell>
          <cell r="D3781" t="str">
            <v>M2</v>
          </cell>
          <cell r="E3781">
            <v>7.23</v>
          </cell>
          <cell r="F3781">
            <v>9.4</v>
          </cell>
        </row>
        <row r="3782">
          <cell r="B3782" t="str">
            <v>C0867</v>
          </cell>
          <cell r="C3782" t="str">
            <v>CONSERVADO "P" IMPERMEÁVEL, 3 DEMÃOS (PAREDES EXTERNAS)</v>
          </cell>
          <cell r="D3782" t="str">
            <v>M2</v>
          </cell>
          <cell r="E3782">
            <v>10.61</v>
          </cell>
          <cell r="F3782">
            <v>13.79</v>
          </cell>
        </row>
        <row r="3783">
          <cell r="B3783" t="str">
            <v>C1207</v>
          </cell>
          <cell r="C3783" t="str">
            <v>EMASSAMENTO DE PAREDES EXTERNAS 2 DEMÃOS C/MASSA ACRÍLICA</v>
          </cell>
          <cell r="D3783" t="str">
            <v>M2</v>
          </cell>
          <cell r="E3783">
            <v>8.4</v>
          </cell>
          <cell r="F3783">
            <v>10.92</v>
          </cell>
        </row>
        <row r="3784">
          <cell r="B3784" t="str">
            <v>C1208</v>
          </cell>
          <cell r="C3784" t="str">
            <v>EMASSAMENTO DE PAREDES INTERNAS 2 DEMÃOS C/MASSA DE PVA</v>
          </cell>
          <cell r="D3784" t="str">
            <v>M2</v>
          </cell>
          <cell r="E3784">
            <v>7.01</v>
          </cell>
          <cell r="F3784">
            <v>9.11</v>
          </cell>
        </row>
        <row r="3785">
          <cell r="B3785" t="str">
            <v>C1209</v>
          </cell>
          <cell r="C3785" t="str">
            <v>EMASSAMENTO DE PAREDES INTERNAS 2 DEMÃOS C/MASSA A ÓLEO</v>
          </cell>
          <cell r="D3785" t="str">
            <v>M2</v>
          </cell>
          <cell r="E3785">
            <v>9.43</v>
          </cell>
          <cell r="F3785">
            <v>12.26</v>
          </cell>
        </row>
        <row r="3786">
          <cell r="B3786" t="str">
            <v>C1233</v>
          </cell>
          <cell r="C3786" t="str">
            <v>EMULSÃO DE PAREDES INTERNAS OU CONCRETO 2 DEMÃOS DE RESINA ACRÍLICA</v>
          </cell>
          <cell r="D3786" t="str">
            <v>M2</v>
          </cell>
          <cell r="E3786">
            <v>5.87</v>
          </cell>
          <cell r="F3786">
            <v>7.63</v>
          </cell>
        </row>
        <row r="3787">
          <cell r="B3787" t="str">
            <v>C1234</v>
          </cell>
          <cell r="C3787" t="str">
            <v>EMULSÃO DE PAREDES EXTERNAS 2 DEMÃOS EM RESINA ACRÍLICA</v>
          </cell>
          <cell r="D3787" t="str">
            <v>M2</v>
          </cell>
          <cell r="E3787">
            <v>11.8</v>
          </cell>
          <cell r="F3787">
            <v>15.34</v>
          </cell>
        </row>
        <row r="3788">
          <cell r="B3788" t="str">
            <v>C4167</v>
          </cell>
          <cell r="C3788" t="str">
            <v>LATEX ACRÍLICO TRÊS DEMÃOS EM PAREDES INTERNAS S/ MASSA</v>
          </cell>
          <cell r="D3788" t="str">
            <v>M2</v>
          </cell>
          <cell r="E3788">
            <v>9.95</v>
          </cell>
          <cell r="F3788">
            <v>12.94</v>
          </cell>
        </row>
        <row r="3789">
          <cell r="B3789" t="str">
            <v>C1614</v>
          </cell>
          <cell r="C3789" t="str">
            <v>LATEX DUAS DEMÃOS EM PAREDES EXTERNAS S/MASSA</v>
          </cell>
          <cell r="D3789" t="str">
            <v>M2</v>
          </cell>
          <cell r="E3789">
            <v>8.95</v>
          </cell>
          <cell r="F3789">
            <v>11.64</v>
          </cell>
        </row>
        <row r="3790">
          <cell r="B3790" t="str">
            <v>C1615</v>
          </cell>
          <cell r="C3790" t="str">
            <v>LATEX DUAS DEMÃOS EM PAREDES INTERNAS S/MASSA</v>
          </cell>
          <cell r="D3790" t="str">
            <v>M2</v>
          </cell>
          <cell r="E3790">
            <v>7.8</v>
          </cell>
          <cell r="F3790">
            <v>10.14</v>
          </cell>
        </row>
        <row r="3791">
          <cell r="B3791" t="str">
            <v>C1616</v>
          </cell>
          <cell r="C3791" t="str">
            <v>LATEX TRÊS DEMÃOS EM PAREDES EXTERNAS S/MASSA</v>
          </cell>
          <cell r="D3791" t="str">
            <v>M2</v>
          </cell>
          <cell r="E3791">
            <v>10.87</v>
          </cell>
          <cell r="F3791">
            <v>14.13</v>
          </cell>
        </row>
        <row r="3792">
          <cell r="B3792" t="str">
            <v>C1617</v>
          </cell>
          <cell r="C3792" t="str">
            <v>LATEX TRÊS DEMÃOS EM PAREDES INTERNAS S/MASSA</v>
          </cell>
          <cell r="D3792" t="str">
            <v>M2</v>
          </cell>
          <cell r="E3792">
            <v>9.64</v>
          </cell>
          <cell r="F3792">
            <v>12.53</v>
          </cell>
        </row>
        <row r="3793">
          <cell r="B3793" t="str">
            <v>C3550</v>
          </cell>
          <cell r="C3793" t="str">
            <v>MUTIRÃO MISTO - PINTURA HIDRACOR</v>
          </cell>
          <cell r="D3793" t="str">
            <v>M2</v>
          </cell>
          <cell r="E3793">
            <v>2.95</v>
          </cell>
          <cell r="F3793">
            <v>3.84</v>
          </cell>
        </row>
        <row r="3794">
          <cell r="B3794" t="str">
            <v>C1905</v>
          </cell>
          <cell r="C3794" t="str">
            <v>PINTURA C/ EMASSAMENTO E LIXAMENTO EM PAREDE INTERNA. À BASE EPÓXI</v>
          </cell>
          <cell r="D3794" t="str">
            <v>M2</v>
          </cell>
          <cell r="E3794">
            <v>46.13</v>
          </cell>
          <cell r="F3794">
            <v>59.97</v>
          </cell>
        </row>
        <row r="3795">
          <cell r="B3795" t="str">
            <v>C3098</v>
          </cell>
          <cell r="C3795" t="str">
            <v>PINTURA COM NATA DE CIMENTO EM DUAS DEMÃOS</v>
          </cell>
          <cell r="D3795" t="str">
            <v>M2</v>
          </cell>
          <cell r="E3795">
            <v>2.35</v>
          </cell>
          <cell r="F3795">
            <v>3.06</v>
          </cell>
        </row>
        <row r="3796">
          <cell r="B3796" t="str">
            <v>C3022</v>
          </cell>
          <cell r="C3796" t="str">
            <v>PINTURA ESMALTE SINTÉTICO EM PAREDES</v>
          </cell>
          <cell r="D3796" t="str">
            <v>M2</v>
          </cell>
          <cell r="E3796">
            <v>8.55</v>
          </cell>
          <cell r="F3796">
            <v>11.12</v>
          </cell>
        </row>
        <row r="3797">
          <cell r="B3797" t="str">
            <v>C2898</v>
          </cell>
          <cell r="C3797" t="str">
            <v>PINTURA HIDRACOR</v>
          </cell>
          <cell r="D3797" t="str">
            <v>M2</v>
          </cell>
          <cell r="E3797">
            <v>3.65</v>
          </cell>
          <cell r="F3797">
            <v>4.75</v>
          </cell>
        </row>
        <row r="3798">
          <cell r="B3798" t="str">
            <v>C4072</v>
          </cell>
          <cell r="C3798" t="str">
            <v>PINTURA IMPERMEÁVEL EM PAREDE C/ SIKA 107, DUAS DEMÃOS</v>
          </cell>
          <cell r="D3798" t="str">
            <v>M2</v>
          </cell>
          <cell r="E3798">
            <v>10.63</v>
          </cell>
          <cell r="F3798">
            <v>13.82</v>
          </cell>
        </row>
        <row r="3799">
          <cell r="B3799" t="str">
            <v>C2232</v>
          </cell>
          <cell r="C3799" t="str">
            <v>REVESTIMENTO TEXTURIZADO EM PAREDES INTERNA/EXTERNA C/DESEMPENADEIRA</v>
          </cell>
          <cell r="D3799" t="str">
            <v>M2</v>
          </cell>
          <cell r="E3799">
            <v>12.47</v>
          </cell>
          <cell r="F3799">
            <v>16.21</v>
          </cell>
        </row>
        <row r="3800">
          <cell r="B3800" t="str">
            <v>C2233</v>
          </cell>
          <cell r="C3800" t="str">
            <v>REVESTIMENTO TEXTURIZADO EM PAREDES INTERNA/EXTERNA C/ROLO</v>
          </cell>
          <cell r="D3800" t="str">
            <v>M2</v>
          </cell>
          <cell r="E3800">
            <v>8.17</v>
          </cell>
          <cell r="F3800">
            <v>10.62</v>
          </cell>
        </row>
        <row r="3801">
          <cell r="B3801" t="str">
            <v>C2274</v>
          </cell>
          <cell r="C3801" t="str">
            <v>SILICONE UMA DEMÃO EM PAREDES DE TIJOLOS</v>
          </cell>
          <cell r="D3801" t="str">
            <v>M2</v>
          </cell>
          <cell r="E3801">
            <v>10.63</v>
          </cell>
          <cell r="F3801">
            <v>13.82</v>
          </cell>
        </row>
        <row r="3802">
          <cell r="B3802" t="str">
            <v>C2644</v>
          </cell>
          <cell r="C3802" t="str">
            <v>TÊMPERA SIMPLES MÉDIA INTERNA</v>
          </cell>
          <cell r="D3802" t="str">
            <v>M2</v>
          </cell>
          <cell r="E3802">
            <v>6.91</v>
          </cell>
          <cell r="F3802">
            <v>8.98</v>
          </cell>
        </row>
        <row r="3803">
          <cell r="B3803" t="str">
            <v>C2461</v>
          </cell>
          <cell r="C3803" t="str">
            <v>TEXTURA ACRÍLICA 1 DEMÃO EM PAREDES EXTERNAS</v>
          </cell>
          <cell r="D3803" t="str">
            <v>M2</v>
          </cell>
          <cell r="E3803">
            <v>6.17</v>
          </cell>
          <cell r="F3803">
            <v>8.02</v>
          </cell>
        </row>
        <row r="3804">
          <cell r="B3804" t="str">
            <v>C2462</v>
          </cell>
          <cell r="C3804" t="str">
            <v>TEXTURA ACRÍLICA 1 DEMÃO EM PAREDES INTERNAS</v>
          </cell>
          <cell r="D3804" t="str">
            <v>M2</v>
          </cell>
          <cell r="E3804">
            <v>7.14</v>
          </cell>
          <cell r="F3804">
            <v>9.28</v>
          </cell>
        </row>
        <row r="3805">
          <cell r="B3805" t="str">
            <v>C2464</v>
          </cell>
          <cell r="C3805" t="str">
            <v>TINTA À ÓLEO EM PAREDES INTERNAS DUAS DEMÃOS S/MASSA</v>
          </cell>
          <cell r="D3805" t="str">
            <v>M2</v>
          </cell>
          <cell r="E3805">
            <v>8.35</v>
          </cell>
          <cell r="F3805">
            <v>10.86</v>
          </cell>
        </row>
        <row r="3806">
          <cell r="B3806" t="str">
            <v>C2465</v>
          </cell>
          <cell r="C3806" t="str">
            <v>TINTA À ÓLEO EM PAREDES INTERNAS TRÊS DEMÃOS S/MASSA</v>
          </cell>
          <cell r="D3806" t="str">
            <v>M2</v>
          </cell>
          <cell r="E3806">
            <v>10.01</v>
          </cell>
          <cell r="F3806">
            <v>13.01</v>
          </cell>
        </row>
        <row r="3807">
          <cell r="B3807" t="str">
            <v>C2471</v>
          </cell>
          <cell r="C3807" t="str">
            <v>TINTA CERÂMICA DUAS DEMÃOS</v>
          </cell>
          <cell r="D3807" t="str">
            <v>M2</v>
          </cell>
          <cell r="E3807">
            <v>6.57</v>
          </cell>
          <cell r="F3807">
            <v>8.54</v>
          </cell>
        </row>
        <row r="3808">
          <cell r="B3808" t="str">
            <v>C2476</v>
          </cell>
          <cell r="C3808" t="str">
            <v>TINTA EPÓXI EM PAREDES, C/ SELADOR E EMASSAMENTO ACRÍLICO</v>
          </cell>
          <cell r="D3808" t="str">
            <v>M2</v>
          </cell>
          <cell r="E3808">
            <v>45.07</v>
          </cell>
          <cell r="F3808">
            <v>58.59</v>
          </cell>
        </row>
        <row r="3809">
          <cell r="B3809" t="str">
            <v>C2477</v>
          </cell>
          <cell r="C3809" t="str">
            <v>TINTA IMPERMEÁVEL MINERAL EM PÓ 3 DEMÃOS EM PAREDES EXTERNAS</v>
          </cell>
          <cell r="D3809" t="str">
            <v>M2</v>
          </cell>
          <cell r="E3809">
            <v>4.49</v>
          </cell>
          <cell r="F3809">
            <v>5.84</v>
          </cell>
        </row>
        <row r="3810">
          <cell r="C3810" t="str">
            <v>PISO</v>
          </cell>
          <cell r="F3810">
            <v>0</v>
          </cell>
        </row>
        <row r="3811">
          <cell r="B3811" t="str">
            <v>C1039</v>
          </cell>
          <cell r="C3811" t="str">
            <v>DEMARCAÇÃO DE PISO À BASE DE EMULSÃO ACRÍLICA</v>
          </cell>
          <cell r="D3811" t="str">
            <v>M</v>
          </cell>
          <cell r="E3811">
            <v>10.49</v>
          </cell>
          <cell r="F3811">
            <v>13.64</v>
          </cell>
        </row>
        <row r="3812">
          <cell r="B3812" t="str">
            <v>C1040</v>
          </cell>
          <cell r="C3812" t="str">
            <v>DEMARCAÇÃO DE QUADRA ESPORTIVA C/TINTA ACRÍLICA</v>
          </cell>
          <cell r="D3812" t="str">
            <v>M</v>
          </cell>
          <cell r="E3812">
            <v>10.44</v>
          </cell>
          <cell r="F3812">
            <v>13.57</v>
          </cell>
        </row>
        <row r="3813">
          <cell r="B3813" t="str">
            <v>C1041</v>
          </cell>
          <cell r="C3813" t="str">
            <v>DEMARCAÇÃO DE QUADRA TIPO ESCOLAR C/TINTA ACRÍLICA</v>
          </cell>
          <cell r="D3813" t="str">
            <v>M</v>
          </cell>
          <cell r="E3813">
            <v>4.9</v>
          </cell>
          <cell r="F3813">
            <v>6.37</v>
          </cell>
        </row>
        <row r="3814">
          <cell r="B3814" t="str">
            <v>C1907</v>
          </cell>
          <cell r="C3814" t="str">
            <v>PINTURA DE PISO INTERNO/EXTERNO. C/TINTA BASE RESINA ACRÍLICA-QUARTZO.2 DEMÃOS</v>
          </cell>
          <cell r="D3814" t="str">
            <v>M2</v>
          </cell>
          <cell r="E3814">
            <v>6.98</v>
          </cell>
          <cell r="F3814">
            <v>9.07</v>
          </cell>
        </row>
        <row r="3815">
          <cell r="B3815" t="str">
            <v>C1910</v>
          </cell>
          <cell r="C3815" t="str">
            <v>PINTURA P/PISO À BASE LATEX ACRÍLICO, TIPO "NOVACOR"</v>
          </cell>
          <cell r="D3815" t="str">
            <v>M2</v>
          </cell>
          <cell r="E3815">
            <v>8.97</v>
          </cell>
          <cell r="F3815">
            <v>11.66</v>
          </cell>
        </row>
        <row r="3816">
          <cell r="B3816" t="str">
            <v>C2466</v>
          </cell>
          <cell r="C3816" t="str">
            <v>TINTA ACRÍLICA 2 DEMÃOS C/ ROLO DE LÃ</v>
          </cell>
          <cell r="D3816" t="str">
            <v>M2</v>
          </cell>
          <cell r="E3816">
            <v>14.3</v>
          </cell>
          <cell r="F3816">
            <v>18.59</v>
          </cell>
        </row>
        <row r="3817">
          <cell r="B3817" t="str">
            <v>C2470</v>
          </cell>
          <cell r="C3817" t="str">
            <v>TINTA CERÂMICA DE ACABAMENTO, DUAS DEMÃOS</v>
          </cell>
          <cell r="D3817" t="str">
            <v>M2</v>
          </cell>
          <cell r="E3817">
            <v>6.72</v>
          </cell>
          <cell r="F3817">
            <v>8.74</v>
          </cell>
        </row>
        <row r="3818">
          <cell r="B3818" t="str">
            <v>C2472</v>
          </cell>
          <cell r="C3818" t="str">
            <v>TINTA DE BASE ASFÁLTICA 2 DEMÃOS C/BROXA</v>
          </cell>
          <cell r="D3818" t="str">
            <v>M2</v>
          </cell>
          <cell r="E3818">
            <v>5.44</v>
          </cell>
          <cell r="F3818">
            <v>7.07</v>
          </cell>
        </row>
        <row r="3819">
          <cell r="B3819" t="str">
            <v>C2475</v>
          </cell>
          <cell r="C3819" t="str">
            <v>TINTA EPOXI EM PISOS, C/ SELADOR E EMASSAMENTO ACRÍLICO</v>
          </cell>
          <cell r="D3819" t="str">
            <v>M2</v>
          </cell>
          <cell r="E3819">
            <v>50.68</v>
          </cell>
          <cell r="F3819">
            <v>65.88</v>
          </cell>
        </row>
        <row r="3820">
          <cell r="C3820" t="str">
            <v>ESQUADRIAS DE MADEIRA</v>
          </cell>
          <cell r="F3820">
            <v>0</v>
          </cell>
        </row>
        <row r="3821">
          <cell r="B3821" t="str">
            <v>C1206</v>
          </cell>
          <cell r="C3821" t="str">
            <v>EMASSAMENTO DE ESQUADRIAS DE MADEIRA P/TINTA ÓLEO OU ESMALTE 2 DEMÃOS</v>
          </cell>
          <cell r="D3821" t="str">
            <v>M2</v>
          </cell>
          <cell r="E3821">
            <v>8.52</v>
          </cell>
          <cell r="F3821">
            <v>11.08</v>
          </cell>
        </row>
        <row r="3822">
          <cell r="B3822" t="str">
            <v>C1280</v>
          </cell>
          <cell r="C3822" t="str">
            <v>ESMALTE DUAS DEMÃOS EM ESQUADRIAS DE MADEIRA</v>
          </cell>
          <cell r="D3822" t="str">
            <v>M2</v>
          </cell>
          <cell r="E3822">
            <v>8.46</v>
          </cell>
          <cell r="F3822">
            <v>11</v>
          </cell>
        </row>
        <row r="3823">
          <cell r="B3823" t="str">
            <v>C3551</v>
          </cell>
          <cell r="C3823" t="str">
            <v>MUTIRÃO MISTO - ESMALTE DUAS DEMÃOS EM ESQUADRIAS DE MADEIRA</v>
          </cell>
          <cell r="D3823" t="str">
            <v>M2</v>
          </cell>
          <cell r="E3823">
            <v>6.53</v>
          </cell>
          <cell r="F3823">
            <v>8.49</v>
          </cell>
        </row>
        <row r="3824">
          <cell r="B3824" t="str">
            <v>C1876</v>
          </cell>
          <cell r="C3824" t="str">
            <v>PENTOX 2 DEMÃOS APLICADO EM MADEIRAS</v>
          </cell>
          <cell r="D3824" t="str">
            <v>M2</v>
          </cell>
          <cell r="E3824">
            <v>7.64</v>
          </cell>
          <cell r="F3824">
            <v>9.93</v>
          </cell>
        </row>
        <row r="3825">
          <cell r="B3825" t="str">
            <v>C2897</v>
          </cell>
          <cell r="C3825" t="str">
            <v>PINTURA COM SELADOR EM MADEIRA</v>
          </cell>
          <cell r="D3825" t="str">
            <v>M2</v>
          </cell>
          <cell r="E3825">
            <v>3.44</v>
          </cell>
          <cell r="F3825">
            <v>4.47</v>
          </cell>
        </row>
        <row r="3826">
          <cell r="B3826" t="str">
            <v>C2468</v>
          </cell>
          <cell r="C3826" t="str">
            <v>TINTA ANTIFLAMA TRÊS DEMÃOS EM ESQUADRIAS DE MADEIRA</v>
          </cell>
          <cell r="D3826" t="str">
            <v>M2</v>
          </cell>
          <cell r="E3826">
            <v>22.63</v>
          </cell>
          <cell r="F3826">
            <v>29.42</v>
          </cell>
        </row>
        <row r="3827">
          <cell r="B3827" t="str">
            <v>C2667</v>
          </cell>
          <cell r="C3827" t="str">
            <v>VERNIZ 3 DEMÃOS EM ESQUADRIAS DE MADEIRA</v>
          </cell>
          <cell r="D3827" t="str">
            <v>M2</v>
          </cell>
          <cell r="E3827">
            <v>8.58</v>
          </cell>
          <cell r="F3827">
            <v>11.15</v>
          </cell>
        </row>
        <row r="3828">
          <cell r="C3828" t="str">
            <v>SUPERFÍCIES METÁLICAS</v>
          </cell>
          <cell r="F3828">
            <v>0</v>
          </cell>
        </row>
        <row r="3829">
          <cell r="B3829" t="str">
            <v>C0044</v>
          </cell>
          <cell r="C3829" t="str">
            <v>ALUMÍNIO SINTÉTICO EM ESTRUTURA DE AÇO CARBONO 50 MICRA C/REVÓLVER</v>
          </cell>
          <cell r="D3829" t="str">
            <v>M2</v>
          </cell>
          <cell r="E3829">
            <v>4.61</v>
          </cell>
          <cell r="F3829">
            <v>5.99</v>
          </cell>
        </row>
        <row r="3830">
          <cell r="B3830" t="str">
            <v>C0045</v>
          </cell>
          <cell r="C3830" t="str">
            <v>ALUMÍNIO SINTÉTICO EM ESTRUTURA DE AÇO CARBONO 50 MICRA C/TRINCHA</v>
          </cell>
          <cell r="D3830" t="str">
            <v>M2</v>
          </cell>
          <cell r="E3830">
            <v>7.05</v>
          </cell>
          <cell r="F3830">
            <v>9.17</v>
          </cell>
        </row>
        <row r="3831">
          <cell r="B3831" t="str">
            <v>C0463</v>
          </cell>
          <cell r="C3831" t="str">
            <v>BORRACHA CLORADA EM ESTRUTURA DE AÇO CARBONO 50 MICRA C/REVÓLVER</v>
          </cell>
          <cell r="D3831" t="str">
            <v>M2</v>
          </cell>
          <cell r="E3831">
            <v>8.08</v>
          </cell>
          <cell r="F3831">
            <v>10.5</v>
          </cell>
        </row>
        <row r="3832">
          <cell r="B3832" t="str">
            <v>C0464</v>
          </cell>
          <cell r="C3832" t="str">
            <v>BORRACHA CLORADA EM ESTRUTURA DE AÇO CARBONO 50 MICRA C/TRINCHA</v>
          </cell>
          <cell r="D3832" t="str">
            <v>M2</v>
          </cell>
          <cell r="E3832">
            <v>9.48</v>
          </cell>
          <cell r="F3832">
            <v>12.32</v>
          </cell>
        </row>
        <row r="3833">
          <cell r="B3833" t="str">
            <v>C1279</v>
          </cell>
          <cell r="C3833" t="str">
            <v>ESMALTE DUAS DEMÃOS EM ESQUADRIAS DE FERRO</v>
          </cell>
          <cell r="D3833" t="str">
            <v>M2</v>
          </cell>
          <cell r="E3833">
            <v>13.94</v>
          </cell>
          <cell r="F3833">
            <v>18.12</v>
          </cell>
        </row>
        <row r="3834">
          <cell r="B3834" t="str">
            <v>C1281</v>
          </cell>
          <cell r="C3834" t="str">
            <v>ESMALTE SINTÉTICO EM ESTRUTURA DE AÇO CARBONO 50 MICRA C/REVÓLVER</v>
          </cell>
          <cell r="D3834" t="str">
            <v>M2</v>
          </cell>
          <cell r="E3834">
            <v>3.69</v>
          </cell>
          <cell r="F3834">
            <v>4.8</v>
          </cell>
        </row>
        <row r="3835">
          <cell r="B3835" t="str">
            <v>C1282</v>
          </cell>
          <cell r="C3835" t="str">
            <v>ESMALTE SINTÉTICO EM ESTRUTURA DE AÇO CARBONO 50 MICRA C/TRINCHA</v>
          </cell>
          <cell r="D3835" t="str">
            <v>M2</v>
          </cell>
          <cell r="E3835">
            <v>6.26</v>
          </cell>
          <cell r="F3835">
            <v>8.14</v>
          </cell>
        </row>
        <row r="3836">
          <cell r="B3836" t="str">
            <v>C1428</v>
          </cell>
          <cell r="C3836" t="str">
            <v>GRAFITE DUAS DEMÃOS EM ESQUADRIAS DE FERRO</v>
          </cell>
          <cell r="D3836" t="str">
            <v>M2</v>
          </cell>
          <cell r="E3836">
            <v>14.62</v>
          </cell>
          <cell r="F3836">
            <v>19.01</v>
          </cell>
        </row>
        <row r="3837">
          <cell r="B3837" t="str">
            <v>C1520</v>
          </cell>
          <cell r="C3837" t="str">
            <v>JATEAMENTO AO METAL BRANCO EM ESTRUTURAS DE AÇO CARBONO</v>
          </cell>
          <cell r="D3837" t="str">
            <v>M2</v>
          </cell>
          <cell r="E3837">
            <v>37.29</v>
          </cell>
          <cell r="F3837">
            <v>48.48</v>
          </cell>
        </row>
        <row r="3838">
          <cell r="B3838" t="str">
            <v>C1521</v>
          </cell>
          <cell r="C3838" t="str">
            <v>JATEAMENTO AO METAL QUASE BRANCO EM ESTRUTURA DE AÇO CARBONO</v>
          </cell>
          <cell r="D3838" t="str">
            <v>M2</v>
          </cell>
          <cell r="E3838">
            <v>12.3</v>
          </cell>
          <cell r="F3838">
            <v>15.99</v>
          </cell>
        </row>
        <row r="3839">
          <cell r="B3839" t="str">
            <v>C1522</v>
          </cell>
          <cell r="C3839" t="str">
            <v>JATEAMENTO COMERCIAL EM ESTRUTURA DE AÇO CARBONO</v>
          </cell>
          <cell r="D3839" t="str">
            <v>M2</v>
          </cell>
          <cell r="E3839">
            <v>15.97</v>
          </cell>
          <cell r="F3839">
            <v>20.76</v>
          </cell>
        </row>
        <row r="3840">
          <cell r="B3840" t="str">
            <v>C3425</v>
          </cell>
          <cell r="C3840" t="str">
            <v>PINTURA A ÓLEO PARA FERRO FUNDIDO</v>
          </cell>
          <cell r="D3840" t="str">
            <v>M2</v>
          </cell>
          <cell r="E3840">
            <v>6.81</v>
          </cell>
          <cell r="F3840">
            <v>8.85</v>
          </cell>
        </row>
        <row r="3841">
          <cell r="B3841" t="str">
            <v>C1911</v>
          </cell>
          <cell r="C3841" t="str">
            <v>PINTURA PARA ESTRUTURA DE ALUMÍNIO</v>
          </cell>
          <cell r="D3841" t="str">
            <v>M2</v>
          </cell>
          <cell r="E3841">
            <v>6.92</v>
          </cell>
          <cell r="F3841">
            <v>9</v>
          </cell>
        </row>
        <row r="3842">
          <cell r="B3842" t="str">
            <v>C2040</v>
          </cell>
          <cell r="C3842" t="str">
            <v>PINTURA C/ PRIMER EPOXI EM ESTRUTURA DE AÇO CARBONO 25 MICRA C/REVÓLVER</v>
          </cell>
          <cell r="D3842" t="str">
            <v>M2</v>
          </cell>
          <cell r="E3842">
            <v>4.09</v>
          </cell>
          <cell r="F3842">
            <v>5.32</v>
          </cell>
        </row>
        <row r="3843">
          <cell r="B3843" t="str">
            <v>C2473</v>
          </cell>
          <cell r="C3843" t="str">
            <v>PINTURA C/ TINTA EPOXI EM ESTRUTURA DE AÇO CARBONO 50 MICRA C/REVÓLVER</v>
          </cell>
          <cell r="D3843" t="str">
            <v>M2</v>
          </cell>
          <cell r="E3843">
            <v>8.55</v>
          </cell>
          <cell r="F3843">
            <v>11.12</v>
          </cell>
        </row>
        <row r="3844">
          <cell r="B3844" t="str">
            <v>C4309</v>
          </cell>
          <cell r="C3844" t="str">
            <v>PINTURA POLIURETANO EM 02 (DUAS) DEMÃOS SOBRE TUBULAÇÃO</v>
          </cell>
          <cell r="D3844" t="str">
            <v>M2</v>
          </cell>
          <cell r="E3844">
            <v>8.02</v>
          </cell>
          <cell r="F3844">
            <v>10.43</v>
          </cell>
        </row>
        <row r="3845">
          <cell r="B3845" t="str">
            <v>C4409</v>
          </cell>
          <cell r="C3845" t="str">
            <v>PINTURA POLIURETANO EM ESTRUTURAS DE AÇO CARBONO, 65 MICRA C/ REVOLVER</v>
          </cell>
          <cell r="D3845" t="str">
            <v>M2</v>
          </cell>
          <cell r="E3845">
            <v>5.68</v>
          </cell>
          <cell r="F3845">
            <v>7.38</v>
          </cell>
        </row>
        <row r="3846">
          <cell r="B3846" t="str">
            <v>C2036</v>
          </cell>
          <cell r="C3846" t="str">
            <v>PRIMER À BASE DE BORRACHA CLORADA. EM ESTRUTURA DE AÇO 25 MICRA C/REVÓLVER</v>
          </cell>
          <cell r="D3846" t="str">
            <v>M2</v>
          </cell>
          <cell r="E3846">
            <v>3.82</v>
          </cell>
          <cell r="F3846">
            <v>4.97</v>
          </cell>
        </row>
        <row r="3847">
          <cell r="B3847" t="str">
            <v>C2037</v>
          </cell>
          <cell r="C3847" t="str">
            <v>PRIMER À BASE DE BORRACHA CLORADA. EM ESTRUTURA DE. AÇO 25 MICRA C/TRINCHA</v>
          </cell>
          <cell r="D3847" t="str">
            <v>M2</v>
          </cell>
          <cell r="E3847">
            <v>4.4</v>
          </cell>
          <cell r="F3847">
            <v>5.72</v>
          </cell>
        </row>
        <row r="3848">
          <cell r="B3848" t="str">
            <v>C2038</v>
          </cell>
          <cell r="C3848" t="str">
            <v>PRIMER EM ESTRUTURA DE AÇO CARBONO 25 MICRA C/REVÓLVER</v>
          </cell>
          <cell r="D3848" t="str">
            <v>M2</v>
          </cell>
          <cell r="E3848">
            <v>2.73</v>
          </cell>
          <cell r="F3848">
            <v>3.55</v>
          </cell>
        </row>
        <row r="3849">
          <cell r="B3849" t="str">
            <v>C2039</v>
          </cell>
          <cell r="C3849" t="str">
            <v>PRIMER EM ESTRUTURA DE AÇO CARBONO 25 MICRA C/TRINCHA</v>
          </cell>
          <cell r="D3849" t="str">
            <v>M2</v>
          </cell>
          <cell r="E3849">
            <v>3.8</v>
          </cell>
          <cell r="F3849">
            <v>4.94</v>
          </cell>
        </row>
        <row r="3850">
          <cell r="B3850" t="str">
            <v>C2041</v>
          </cell>
          <cell r="C3850" t="str">
            <v>PRIMER EPOXI EM ESTRUTURA DE AÇO CARBONO 25 MICRA C/TRINCHA</v>
          </cell>
          <cell r="D3850" t="str">
            <v>M2</v>
          </cell>
          <cell r="E3850">
            <v>4.65</v>
          </cell>
          <cell r="F3850">
            <v>6.05</v>
          </cell>
        </row>
        <row r="3851">
          <cell r="B3851" t="str">
            <v>C2042</v>
          </cell>
          <cell r="C3851" t="str">
            <v>PRIMER SINTÉTICO EM ESTRUTURA DE AÇO CARBONO 25 MICRA C/REVÓLVER</v>
          </cell>
          <cell r="D3851" t="str">
            <v>M2</v>
          </cell>
          <cell r="E3851">
            <v>3.49</v>
          </cell>
          <cell r="F3851">
            <v>4.54</v>
          </cell>
        </row>
        <row r="3852">
          <cell r="B3852" t="str">
            <v>C2043</v>
          </cell>
          <cell r="C3852" t="str">
            <v>PRIMER SINTÉTICO EM ESTRUTURA DE AÇO CARBONO 25 MICRA C/TRINCHA</v>
          </cell>
          <cell r="D3852" t="str">
            <v>M2</v>
          </cell>
          <cell r="E3852">
            <v>5.28</v>
          </cell>
          <cell r="F3852">
            <v>6.86</v>
          </cell>
        </row>
        <row r="3853">
          <cell r="B3853" t="str">
            <v>C2467</v>
          </cell>
          <cell r="C3853" t="str">
            <v>TINTA ANTIFLAMA 2 DEMÃOS E PRIMER EM ESQUADRIAS DE FERRO</v>
          </cell>
          <cell r="D3853" t="str">
            <v>M2</v>
          </cell>
          <cell r="E3853">
            <v>33.59</v>
          </cell>
          <cell r="F3853">
            <v>43.67</v>
          </cell>
        </row>
        <row r="3854">
          <cell r="B3854" t="str">
            <v>C2469</v>
          </cell>
          <cell r="C3854" t="str">
            <v>TINTA AUTOMOTIVA 2 DEMÃOS EM METÁLICOS</v>
          </cell>
          <cell r="D3854" t="str">
            <v>M2</v>
          </cell>
          <cell r="E3854">
            <v>19.6</v>
          </cell>
          <cell r="F3854">
            <v>25.48</v>
          </cell>
        </row>
        <row r="3855">
          <cell r="B3855" t="str">
            <v>C2474</v>
          </cell>
          <cell r="C3855" t="str">
            <v>TINTA EPOXI EM ESTRUTURA DE AÇO CARBONO 50 MICRA C/TRINCHA</v>
          </cell>
          <cell r="D3855" t="str">
            <v>M2</v>
          </cell>
          <cell r="E3855">
            <v>9.84</v>
          </cell>
          <cell r="F3855">
            <v>12.79</v>
          </cell>
        </row>
        <row r="3856">
          <cell r="C3856" t="str">
            <v>SUPERFÍCIES DE CONCRETO</v>
          </cell>
          <cell r="F3856">
            <v>0</v>
          </cell>
        </row>
        <row r="3857">
          <cell r="B3857" t="str">
            <v>C1235</v>
          </cell>
          <cell r="C3857" t="str">
            <v>EMULSÃO DE RESINAS ACRÍLICAS EM CONCRETO - 2 DEMÃOS</v>
          </cell>
          <cell r="D3857" t="str">
            <v>M2</v>
          </cell>
          <cell r="E3857">
            <v>12.59</v>
          </cell>
          <cell r="F3857">
            <v>16.37</v>
          </cell>
        </row>
        <row r="3858">
          <cell r="B3858" t="str">
            <v>C2187</v>
          </cell>
          <cell r="C3858" t="str">
            <v>REGULARIZAÇÃO DE SUPERFÍCIE DE CONCRETO APARENTE - 2 DEMÃOS</v>
          </cell>
          <cell r="D3858" t="str">
            <v>M2</v>
          </cell>
          <cell r="E3858">
            <v>3.65</v>
          </cell>
          <cell r="F3858">
            <v>4.75</v>
          </cell>
        </row>
        <row r="3859">
          <cell r="B3859" t="str">
            <v>C2273</v>
          </cell>
          <cell r="C3859" t="str">
            <v>SILICONE EM PAREDES DE CONCRETO OU TIJOLO CERÂMICO - 1 DEMÃO</v>
          </cell>
          <cell r="D3859" t="str">
            <v>M2</v>
          </cell>
          <cell r="E3859">
            <v>5.77</v>
          </cell>
          <cell r="F3859">
            <v>7.5</v>
          </cell>
        </row>
        <row r="3860">
          <cell r="B3860" t="str">
            <v>C2542</v>
          </cell>
          <cell r="C3860" t="str">
            <v>TRATAMENTO DE SUPERFÍCIE DE CONCRETO APARENTE</v>
          </cell>
          <cell r="D3860" t="str">
            <v>M2</v>
          </cell>
          <cell r="E3860">
            <v>6.04</v>
          </cell>
          <cell r="F3860">
            <v>7.85</v>
          </cell>
        </row>
        <row r="3861">
          <cell r="B3861" t="str">
            <v>C2668</v>
          </cell>
          <cell r="C3861" t="str">
            <v>VERNIZ ACRÍLICO EM PAREDES DE CONCRETO - 2 DEMÃOS</v>
          </cell>
          <cell r="D3861" t="str">
            <v>M2</v>
          </cell>
          <cell r="E3861">
            <v>4.59</v>
          </cell>
          <cell r="F3861">
            <v>5.97</v>
          </cell>
        </row>
        <row r="3862">
          <cell r="B3862" t="str">
            <v>C2669</v>
          </cell>
          <cell r="C3862" t="str">
            <v>VERNIZ POLIURETANO SOBRE PRIMER EM PAREDE CONCRETO - 3 DEMÃOS</v>
          </cell>
          <cell r="D3862" t="str">
            <v>M2</v>
          </cell>
          <cell r="E3862">
            <v>11.28</v>
          </cell>
          <cell r="F3862">
            <v>14.66</v>
          </cell>
        </row>
        <row r="3863">
          <cell r="C3863" t="str">
            <v>OUTROS ELEMENTOS</v>
          </cell>
          <cell r="F3863">
            <v>0</v>
          </cell>
        </row>
        <row r="3864">
          <cell r="B3864" t="str">
            <v>C4025</v>
          </cell>
          <cell r="C3864" t="str">
            <v>DESENHOS INSERIDOS NO PASSEIO DE CONCRETO</v>
          </cell>
          <cell r="D3864" t="str">
            <v>M2</v>
          </cell>
          <cell r="E3864">
            <v>27.14</v>
          </cell>
          <cell r="F3864">
            <v>35.28</v>
          </cell>
        </row>
        <row r="3865">
          <cell r="B3865" t="str">
            <v>C1613</v>
          </cell>
          <cell r="C3865" t="str">
            <v>LATEX ACRÍLICO 2 DEMÃOS EM TELHAS DE FIBROCIMENTO</v>
          </cell>
          <cell r="D3865" t="str">
            <v>M2</v>
          </cell>
          <cell r="E3865">
            <v>8.58</v>
          </cell>
          <cell r="F3865">
            <v>11.15</v>
          </cell>
        </row>
        <row r="3866">
          <cell r="B3866" t="str">
            <v>C1620</v>
          </cell>
          <cell r="C3866" t="str">
            <v>LETREIRO - LETRA EM CAIXA DE ZINCO, H= 20CM</v>
          </cell>
          <cell r="D3866" t="str">
            <v>UN</v>
          </cell>
          <cell r="E3866">
            <v>40.36</v>
          </cell>
          <cell r="F3866">
            <v>52.47</v>
          </cell>
        </row>
        <row r="3867">
          <cell r="B3867" t="str">
            <v>C1621</v>
          </cell>
          <cell r="C3867" t="str">
            <v>LETREIRO - LETRA EM PAREDES</v>
          </cell>
          <cell r="D3867" t="str">
            <v>UN</v>
          </cell>
          <cell r="E3867">
            <v>7.1</v>
          </cell>
          <cell r="F3867">
            <v>9.23</v>
          </cell>
        </row>
        <row r="3868">
          <cell r="B3868" t="str">
            <v>C1906</v>
          </cell>
          <cell r="C3868" t="str">
            <v>PINTURA C/ EMASSAMENTO P/ QUADRO-VERDE</v>
          </cell>
          <cell r="D3868" t="str">
            <v>M2</v>
          </cell>
          <cell r="E3868">
            <v>18.75</v>
          </cell>
          <cell r="F3868">
            <v>24.38</v>
          </cell>
        </row>
        <row r="3869">
          <cell r="B3869" t="str">
            <v>C1908</v>
          </cell>
          <cell r="C3869" t="str">
            <v>PINTURA EXTERNA DE RUFOS, CALHAS E CONDUTORES C/ESMALTE SINTÉTICO</v>
          </cell>
          <cell r="D3869" t="str">
            <v>M</v>
          </cell>
          <cell r="E3869">
            <v>6.14</v>
          </cell>
          <cell r="F3869">
            <v>7.98</v>
          </cell>
        </row>
        <row r="3870">
          <cell r="B3870" t="str">
            <v>C1909</v>
          </cell>
          <cell r="C3870" t="str">
            <v>PINTURA EXTERNA DE RUFOS E INTERNA DE CALHAS C/TINTA BETUMINOSA 1 DEMÃO</v>
          </cell>
          <cell r="D3870" t="str">
            <v>M2</v>
          </cell>
          <cell r="E3870">
            <v>5.05</v>
          </cell>
          <cell r="F3870">
            <v>6.57</v>
          </cell>
        </row>
        <row r="3871">
          <cell r="B3871" t="str">
            <v>C2899</v>
          </cell>
          <cell r="C3871" t="str">
            <v>PINTURA LOGOTIPO CAGECE - PROJETO PADRÃO</v>
          </cell>
          <cell r="D3871" t="str">
            <v>UN</v>
          </cell>
          <cell r="E3871">
            <v>99.49</v>
          </cell>
          <cell r="F3871">
            <v>129.34</v>
          </cell>
        </row>
        <row r="3872">
          <cell r="B3872" t="str">
            <v>C4164</v>
          </cell>
          <cell r="C3872" t="str">
            <v>TRATAMENTO EM VIDROS, ANTI-ADERÊNCIA DE PÓ, MARESIA, ETC.</v>
          </cell>
          <cell r="D3872" t="str">
            <v>M2</v>
          </cell>
          <cell r="E3872">
            <v>37.82</v>
          </cell>
          <cell r="F3872">
            <v>49.17</v>
          </cell>
        </row>
        <row r="3873">
          <cell r="C3873" t="str">
            <v>PAVIMENTAÇÃO DO SISTEMA VIÁRIO</v>
          </cell>
          <cell r="F3873">
            <v>0</v>
          </cell>
        </row>
        <row r="3874">
          <cell r="C3874" t="str">
            <v>REGULARIZAÇÃO DO SUB-LEITO</v>
          </cell>
          <cell r="F3874">
            <v>0</v>
          </cell>
        </row>
        <row r="3875">
          <cell r="B3875" t="str">
            <v>C3233</v>
          </cell>
          <cell r="C3875" t="str">
            <v>REGULARIZAÇÃO DO SUB-LEITO</v>
          </cell>
          <cell r="D3875" t="str">
            <v>M2</v>
          </cell>
          <cell r="E3875">
            <v>1.14</v>
          </cell>
          <cell r="F3875">
            <v>1.48</v>
          </cell>
        </row>
        <row r="3876">
          <cell r="C3876" t="str">
            <v>REFORÇO, SUB-BASE E BASE</v>
          </cell>
          <cell r="F3876">
            <v>0</v>
          </cell>
        </row>
        <row r="3877">
          <cell r="B3877" t="str">
            <v>C3132</v>
          </cell>
          <cell r="C3877" t="str">
            <v>BASE DE BRITA GRADUADA (S/TRANSP)</v>
          </cell>
          <cell r="D3877" t="str">
            <v>M3</v>
          </cell>
          <cell r="E3877">
            <v>59.51</v>
          </cell>
          <cell r="F3877">
            <v>77.36</v>
          </cell>
        </row>
        <row r="3878">
          <cell r="B3878" t="str">
            <v>C3133</v>
          </cell>
          <cell r="C3878" t="str">
            <v>BASE MACADAME HIDRÁULICO C/ENCHIMENTO DE AREIA (S/TRANSP)</v>
          </cell>
          <cell r="D3878" t="str">
            <v>M3</v>
          </cell>
          <cell r="E3878">
            <v>49.99</v>
          </cell>
          <cell r="F3878">
            <v>64.99</v>
          </cell>
        </row>
        <row r="3879">
          <cell r="B3879" t="str">
            <v>C3134</v>
          </cell>
          <cell r="C3879" t="str">
            <v>BASE SOLO BRITA COM 20% DE BRITA (S/TRANSP)</v>
          </cell>
          <cell r="D3879" t="str">
            <v>M3</v>
          </cell>
          <cell r="E3879">
            <v>26.73</v>
          </cell>
          <cell r="F3879">
            <v>34.75</v>
          </cell>
        </row>
        <row r="3880">
          <cell r="B3880" t="str">
            <v>C3135</v>
          </cell>
          <cell r="C3880" t="str">
            <v>BASE SOLO BRITA COM 30% DE BRITA (S/TRANSP)</v>
          </cell>
          <cell r="D3880" t="str">
            <v>M3</v>
          </cell>
          <cell r="E3880">
            <v>31.89</v>
          </cell>
          <cell r="F3880">
            <v>41.46</v>
          </cell>
        </row>
        <row r="3881">
          <cell r="B3881" t="str">
            <v>C3136</v>
          </cell>
          <cell r="C3881" t="str">
            <v>BASE SOLO BRITA COM 40% DE BRITA (S/TRANSP)</v>
          </cell>
          <cell r="D3881" t="str">
            <v>M3</v>
          </cell>
          <cell r="E3881">
            <v>37.01</v>
          </cell>
          <cell r="F3881">
            <v>48.11</v>
          </cell>
        </row>
        <row r="3882">
          <cell r="B3882" t="str">
            <v>C3137</v>
          </cell>
          <cell r="C3882" t="str">
            <v>BASE SOLO BRITA COM 50% DE BRITA (S/TRANSP)</v>
          </cell>
          <cell r="D3882" t="str">
            <v>M3</v>
          </cell>
          <cell r="E3882">
            <v>42.16</v>
          </cell>
          <cell r="F3882">
            <v>54.81</v>
          </cell>
        </row>
        <row r="3883">
          <cell r="B3883" t="str">
            <v>C3138</v>
          </cell>
          <cell r="C3883" t="str">
            <v>BASE SOLO BRITA COM 60% DE BRITA (S/TRANSP)</v>
          </cell>
          <cell r="D3883" t="str">
            <v>M3</v>
          </cell>
          <cell r="E3883">
            <v>47.29</v>
          </cell>
          <cell r="F3883">
            <v>61.48</v>
          </cell>
        </row>
        <row r="3884">
          <cell r="B3884" t="str">
            <v>C3217</v>
          </cell>
          <cell r="C3884" t="str">
            <v>ESTABILIZAÇÃO GRANULOMÉTRICA DE SOLOS S/ MISTURA DE MATERIAIS (S/TRANSP)</v>
          </cell>
          <cell r="D3884" t="str">
            <v>M3</v>
          </cell>
          <cell r="E3884">
            <v>12.16</v>
          </cell>
          <cell r="F3884">
            <v>15.81</v>
          </cell>
        </row>
        <row r="3885">
          <cell r="B3885" t="str">
            <v>C3216</v>
          </cell>
          <cell r="C3885" t="str">
            <v>ESTABILIZAÇÃO GRANULOMÉTRICA DE SOLOS C/ MISTURA DE MATERIAIS (S/TRANSP)</v>
          </cell>
          <cell r="D3885" t="str">
            <v>M3</v>
          </cell>
          <cell r="E3885">
            <v>14.3</v>
          </cell>
          <cell r="F3885">
            <v>18.59</v>
          </cell>
        </row>
        <row r="3886">
          <cell r="B3886" t="str">
            <v>C3215</v>
          </cell>
          <cell r="C3886" t="str">
            <v>ESTABILIZACÂO SOLO BETUME MISTURADO NA PISTA (S/TRANSP)</v>
          </cell>
          <cell r="D3886" t="str">
            <v>M3</v>
          </cell>
          <cell r="E3886">
            <v>18.11</v>
          </cell>
          <cell r="F3886">
            <v>23.54</v>
          </cell>
        </row>
        <row r="3887">
          <cell r="B3887" t="str">
            <v>C3930</v>
          </cell>
          <cell r="C3887" t="str">
            <v>SUB BASE/BASE DE SOLO CAL (3%) (S/TRANSP)</v>
          </cell>
          <cell r="D3887" t="str">
            <v>M3</v>
          </cell>
          <cell r="E3887">
            <v>24.3</v>
          </cell>
          <cell r="F3887">
            <v>31.59</v>
          </cell>
        </row>
        <row r="3888">
          <cell r="B3888" t="str">
            <v>C3931</v>
          </cell>
          <cell r="C3888" t="str">
            <v>SUB BASE/BASE DE SOLO CAL (4%) (S/TRANSP)</v>
          </cell>
          <cell r="D3888" t="str">
            <v>M3</v>
          </cell>
          <cell r="E3888">
            <v>28.04</v>
          </cell>
          <cell r="F3888">
            <v>36.45</v>
          </cell>
        </row>
        <row r="3889">
          <cell r="B3889" t="str">
            <v>C3968</v>
          </cell>
          <cell r="C3889" t="str">
            <v>SUB BASE/BASE DE SOLO CAL (5%) (S/TRANSP)</v>
          </cell>
          <cell r="D3889" t="str">
            <v>M3</v>
          </cell>
          <cell r="E3889">
            <v>31.79</v>
          </cell>
          <cell r="F3889">
            <v>41.33</v>
          </cell>
        </row>
        <row r="3890">
          <cell r="C3890" t="str">
            <v>RECOMPOSIÇÃO DE SUB BASE E BASE</v>
          </cell>
          <cell r="F3890">
            <v>0</v>
          </cell>
        </row>
        <row r="3891">
          <cell r="B3891" t="str">
            <v>C3163</v>
          </cell>
          <cell r="C3891" t="str">
            <v>ESCAVAÇÃO E CARGA DE MATERIAL ADICIONAL DE JAZIDA P/ RECOMPOSIÇÃO DE SUB-BASE/BASE/REVESTIMENTO PRIMÁRIO</v>
          </cell>
          <cell r="D3891" t="str">
            <v>M3</v>
          </cell>
          <cell r="E3891">
            <v>2.64</v>
          </cell>
          <cell r="F3891">
            <v>3.43</v>
          </cell>
        </row>
        <row r="3892">
          <cell r="B3892" t="str">
            <v>C3164</v>
          </cell>
          <cell r="C3892" t="str">
            <v>ESCARIFICAÇÃO P/APROVEITAMENTO DE SUB-BASE/BASE/REVESTIMENTO PRIMÁRIO</v>
          </cell>
          <cell r="D3892" t="str">
            <v>M3</v>
          </cell>
          <cell r="E3892">
            <v>3.37</v>
          </cell>
          <cell r="F3892">
            <v>4.38</v>
          </cell>
        </row>
        <row r="3893">
          <cell r="B3893" t="str">
            <v>C4549</v>
          </cell>
          <cell r="C3893" t="str">
            <v>RECICLAGEM DE BASE E REVESTIMENTO SEM ADIÇÃO DE MATERIAL</v>
          </cell>
          <cell r="D3893" t="str">
            <v>M3</v>
          </cell>
          <cell r="E3893">
            <v>34.2</v>
          </cell>
          <cell r="F3893">
            <v>44.46</v>
          </cell>
        </row>
        <row r="3894">
          <cell r="B3894" t="str">
            <v>C4235</v>
          </cell>
          <cell r="C3894" t="str">
            <v>RECICLAGEM DE BASE E REVESTIMENTO COM ADIÇÃO DE BRITA NA TAXA DE 86 Kg/m² (S/ TRANSP.)</v>
          </cell>
          <cell r="D3894" t="str">
            <v>M3</v>
          </cell>
          <cell r="E3894">
            <v>43.16</v>
          </cell>
          <cell r="F3894">
            <v>56.11</v>
          </cell>
        </row>
        <row r="3895">
          <cell r="B3895" t="str">
            <v>C4236</v>
          </cell>
          <cell r="C3895" t="str">
            <v>RECICLAGEM DE BASE E REVESTIMENTO COM ADIÇÃO DE BRITA NA TAXA DE 129 Kg/m² (S/ TRANSP.)</v>
          </cell>
          <cell r="D3895" t="str">
            <v>M3</v>
          </cell>
          <cell r="E3895">
            <v>48.76</v>
          </cell>
          <cell r="F3895">
            <v>63.39</v>
          </cell>
        </row>
        <row r="3896">
          <cell r="B3896" t="str">
            <v>C4237</v>
          </cell>
          <cell r="C3896" t="str">
            <v>RECICLAGEM DE BASE E REVESTIMENTO COM ADIÇÃO DE BRITA NA TAXA DE 172 Kg/m² (S/ TRANSP.)</v>
          </cell>
          <cell r="D3896" t="str">
            <v>M3</v>
          </cell>
          <cell r="E3896">
            <v>54.32</v>
          </cell>
          <cell r="F3896">
            <v>70.62</v>
          </cell>
        </row>
        <row r="3897">
          <cell r="B3897" t="str">
            <v>C4238</v>
          </cell>
          <cell r="C3897" t="str">
            <v>RECICLAGEM DE BASE E REVESTIMENTO COM ADIÇÃO DE BRITA NA TAXA DE 215 Kg/m² (S/ TRANSP.)</v>
          </cell>
          <cell r="D3897" t="str">
            <v>M3</v>
          </cell>
          <cell r="E3897">
            <v>59.93</v>
          </cell>
          <cell r="F3897">
            <v>77.91</v>
          </cell>
        </row>
        <row r="3898">
          <cell r="B3898" t="str">
            <v>C4239</v>
          </cell>
          <cell r="C3898" t="str">
            <v>RECICLAGEM DE BASE E REVESTIMENTO COM ADIÇÃO DE BRITA NA TAXA DE 258 Kg/m² (S/ TRANSP.)</v>
          </cell>
          <cell r="D3898" t="str">
            <v>M3</v>
          </cell>
          <cell r="E3898">
            <v>65.49</v>
          </cell>
          <cell r="F3898">
            <v>85.14</v>
          </cell>
        </row>
        <row r="3899">
          <cell r="B3899" t="str">
            <v>C3231</v>
          </cell>
          <cell r="C3899" t="str">
            <v>RECOMPOSIÇÃO DE SUB-BASE/BASE SOLO ESTABILIZADO GRANULOMETRICAMENTE (S/TRANSP)</v>
          </cell>
          <cell r="D3899" t="str">
            <v>M3</v>
          </cell>
          <cell r="E3899">
            <v>9.87</v>
          </cell>
          <cell r="F3899">
            <v>12.83</v>
          </cell>
        </row>
        <row r="3900">
          <cell r="C3900" t="str">
            <v>IMPRIMAÇÃO</v>
          </cell>
          <cell r="F3900">
            <v>0</v>
          </cell>
        </row>
        <row r="3901">
          <cell r="B3901" t="str">
            <v>C3221</v>
          </cell>
          <cell r="C3901" t="str">
            <v>IMPRIMAÇÃO - EXECUÇÃO (S/TRANSP)</v>
          </cell>
          <cell r="D3901" t="str">
            <v>M2</v>
          </cell>
          <cell r="E3901">
            <v>0.17</v>
          </cell>
          <cell r="F3901">
            <v>0.22</v>
          </cell>
        </row>
        <row r="3902">
          <cell r="C3902" t="str">
            <v>PINTURA DE LIGAÇÃO</v>
          </cell>
          <cell r="F3902">
            <v>0</v>
          </cell>
        </row>
        <row r="3903">
          <cell r="B3903" t="str">
            <v>C3228</v>
          </cell>
          <cell r="C3903" t="str">
            <v>PINTURA DE LIGAÇÃO - EXECUÇÃO (S/TRANSP)</v>
          </cell>
          <cell r="D3903" t="str">
            <v>M2</v>
          </cell>
          <cell r="E3903">
            <v>0.11</v>
          </cell>
          <cell r="F3903">
            <v>0.14</v>
          </cell>
        </row>
        <row r="3904">
          <cell r="C3904" t="str">
            <v>MISTURAS BETUMINOSAS À QUENTE</v>
          </cell>
          <cell r="F3904">
            <v>0</v>
          </cell>
        </row>
        <row r="3905">
          <cell r="B3905" t="str">
            <v>C3126</v>
          </cell>
          <cell r="C3905" t="str">
            <v>AREIA ASFALTO USINADA À QUENTE C/ESPALHAMENTO DE MOTONIVELADORA (S/TRANSP)</v>
          </cell>
          <cell r="D3905" t="str">
            <v>M3</v>
          </cell>
          <cell r="E3905">
            <v>63.71</v>
          </cell>
          <cell r="F3905">
            <v>82.82</v>
          </cell>
        </row>
        <row r="3906">
          <cell r="B3906" t="str">
            <v>C3128</v>
          </cell>
          <cell r="C3906" t="str">
            <v>AREIA ASFALTO USINADA À QUENTE - AAUQ (S/TRANSP)</v>
          </cell>
          <cell r="D3906" t="str">
            <v>M3</v>
          </cell>
          <cell r="E3906">
            <v>64.09</v>
          </cell>
          <cell r="F3906">
            <v>83.32</v>
          </cell>
        </row>
        <row r="3907">
          <cell r="B3907" t="str">
            <v>C3155</v>
          </cell>
          <cell r="C3907" t="str">
            <v>CONCRETO BETUMINOSO USINADO À QUENTE - CBUQ (S/TRANSP)</v>
          </cell>
          <cell r="D3907" t="str">
            <v>M3</v>
          </cell>
          <cell r="E3907">
            <v>93.76</v>
          </cell>
          <cell r="F3907">
            <v>121.89</v>
          </cell>
        </row>
        <row r="3908">
          <cell r="B3908" t="str">
            <v>C3230</v>
          </cell>
          <cell r="C3908" t="str">
            <v>PRÉ MISTURADO À QUENTE - PMQ (S/TRANSP)</v>
          </cell>
          <cell r="D3908" t="str">
            <v>M3</v>
          </cell>
          <cell r="E3908">
            <v>105.56</v>
          </cell>
          <cell r="F3908">
            <v>137.23</v>
          </cell>
        </row>
        <row r="3909">
          <cell r="C3909" t="str">
            <v>MISTURAS BETUMINOSAS À FRIO</v>
          </cell>
          <cell r="F3909">
            <v>0</v>
          </cell>
        </row>
        <row r="3910">
          <cell r="B3910" t="str">
            <v>C3127</v>
          </cell>
          <cell r="C3910" t="str">
            <v>AREIA ASFALTO USINADA À FRIO - AAUF (S/TRANSP)</v>
          </cell>
          <cell r="D3910" t="str">
            <v>M3</v>
          </cell>
          <cell r="E3910">
            <v>39.36</v>
          </cell>
          <cell r="F3910">
            <v>51.17</v>
          </cell>
        </row>
        <row r="3911">
          <cell r="B3911" t="str">
            <v>C3229</v>
          </cell>
          <cell r="C3911" t="str">
            <v>PRÉ MISTURADO À FRIO - PMF (S/TRANSP)</v>
          </cell>
          <cell r="D3911" t="str">
            <v>M3</v>
          </cell>
          <cell r="E3911">
            <v>75.66</v>
          </cell>
          <cell r="F3911">
            <v>98.36</v>
          </cell>
        </row>
        <row r="3912">
          <cell r="C3912" t="str">
            <v>REVESTIMENTO EM PEDRA</v>
          </cell>
          <cell r="F3912">
            <v>0</v>
          </cell>
        </row>
        <row r="3913">
          <cell r="B3913" t="str">
            <v>C3010</v>
          </cell>
          <cell r="C3913" t="str">
            <v>PAVIMENTAÇÃO BRIPAR INCLUSIVE COMPACTAÇÃO (S/TRANSP)</v>
          </cell>
          <cell r="D3913" t="str">
            <v>M2</v>
          </cell>
          <cell r="E3913">
            <v>35.27</v>
          </cell>
          <cell r="F3913">
            <v>45.85</v>
          </cell>
        </row>
        <row r="3914">
          <cell r="B3914" t="str">
            <v>C2893</v>
          </cell>
          <cell r="C3914" t="str">
            <v>PAVIMENTAÇÃO EM PARALELEPÍPEDO C/ REJUNTAMENTO (AGREGADO ADQUIRIDO)</v>
          </cell>
          <cell r="D3914" t="str">
            <v>M2</v>
          </cell>
          <cell r="E3914">
            <v>31.94</v>
          </cell>
          <cell r="F3914">
            <v>41.52</v>
          </cell>
        </row>
        <row r="3915">
          <cell r="B3915" t="str">
            <v>C3107</v>
          </cell>
          <cell r="C3915" t="str">
            <v>PAVIMENTAÇÃO EM PARALELEPÍPEDO C/ REJUNTAMENTO (AGREGADO PRODUZIDO) (S/TRANSP)</v>
          </cell>
          <cell r="D3915" t="str">
            <v>M2</v>
          </cell>
          <cell r="E3915">
            <v>29.04</v>
          </cell>
          <cell r="F3915">
            <v>37.75</v>
          </cell>
        </row>
        <row r="3916">
          <cell r="B3916" t="str">
            <v>C2894</v>
          </cell>
          <cell r="C3916" t="str">
            <v>PAVIMENTAÇÃO EM PARALELEPÍPEDO S/ REJUNTAMENTO (AGREGADO ADQUIRIDO)</v>
          </cell>
          <cell r="D3916" t="str">
            <v>M2</v>
          </cell>
          <cell r="E3916">
            <v>28.85</v>
          </cell>
          <cell r="F3916">
            <v>37.51</v>
          </cell>
        </row>
        <row r="3917">
          <cell r="B3917" t="str">
            <v>C2895</v>
          </cell>
          <cell r="C3917" t="str">
            <v>PAVIMENTAÇÃO EM PEDRA TOSCA C/ REJUNTAMENTO (AGREGADO ADQUIRIDO)</v>
          </cell>
          <cell r="D3917" t="str">
            <v>M2</v>
          </cell>
          <cell r="E3917">
            <v>23.01</v>
          </cell>
          <cell r="F3917">
            <v>29.91</v>
          </cell>
        </row>
        <row r="3918">
          <cell r="B3918" t="str">
            <v>C3348</v>
          </cell>
          <cell r="C3918" t="str">
            <v>PAVIMENTAÇÃO EM PEDRA TOSCA S/ REJUNTAMENTO (AGREGADO PRODUZIDO)</v>
          </cell>
          <cell r="D3918" t="str">
            <v>M2</v>
          </cell>
          <cell r="E3918">
            <v>9.58</v>
          </cell>
          <cell r="F3918">
            <v>12.45</v>
          </cell>
        </row>
        <row r="3919">
          <cell r="B3919" t="str">
            <v>C2896</v>
          </cell>
          <cell r="C3919" t="str">
            <v>PAVIMENTAÇÃO EM PEDRA TOSCA S/ REJUNTAMENTO (AGREGADO ADQUIRIDO)</v>
          </cell>
          <cell r="D3919" t="str">
            <v>M2</v>
          </cell>
          <cell r="E3919">
            <v>13.17</v>
          </cell>
          <cell r="F3919">
            <v>17.12</v>
          </cell>
        </row>
        <row r="3920">
          <cell r="C3920" t="str">
            <v>REVESTIMENTO PRIMÁRIO</v>
          </cell>
          <cell r="F3920">
            <v>0</v>
          </cell>
        </row>
        <row r="3921">
          <cell r="B3921" t="str">
            <v>C2944</v>
          </cell>
          <cell r="C3921" t="str">
            <v>REVESTIMENTO DE BRITA COM AGREGADO ADQUIRIDO</v>
          </cell>
          <cell r="D3921" t="str">
            <v>M3</v>
          </cell>
          <cell r="E3921">
            <v>53.02</v>
          </cell>
          <cell r="F3921">
            <v>68.93</v>
          </cell>
        </row>
        <row r="3922">
          <cell r="B3922" t="str">
            <v>C2945</v>
          </cell>
          <cell r="C3922" t="str">
            <v>REVESTIMENTO DE PEDRISCO COM AGREGADO ADQUIRIDO</v>
          </cell>
          <cell r="D3922" t="str">
            <v>M3</v>
          </cell>
          <cell r="E3922">
            <v>48.82</v>
          </cell>
          <cell r="F3922">
            <v>63.47</v>
          </cell>
        </row>
        <row r="3923">
          <cell r="B3923" t="str">
            <v>C3234</v>
          </cell>
          <cell r="C3923" t="str">
            <v>REVESTIMENTO COM SOLO (PIÇARRA) (S/TRANSP)</v>
          </cell>
          <cell r="D3923" t="str">
            <v>M3</v>
          </cell>
          <cell r="E3923">
            <v>6.02</v>
          </cell>
          <cell r="F3923">
            <v>7.83</v>
          </cell>
        </row>
        <row r="3924">
          <cell r="C3924" t="str">
            <v>TRATAMENTOS SUPERFICIAIS</v>
          </cell>
          <cell r="F3924">
            <v>0</v>
          </cell>
        </row>
        <row r="3925">
          <cell r="B3925" t="str">
            <v>C3125</v>
          </cell>
          <cell r="C3925" t="str">
            <v>APLICAÇÃO DE EMULSÃO ASFÁLTICA C/ÁGUA EM TRATAMENTO SUPERFICIAL (S/TRANSP)</v>
          </cell>
          <cell r="D3925" t="str">
            <v>M2</v>
          </cell>
          <cell r="E3925">
            <v>0.12</v>
          </cell>
          <cell r="F3925">
            <v>0.16</v>
          </cell>
        </row>
        <row r="3926">
          <cell r="B3926" t="str">
            <v>C3242</v>
          </cell>
          <cell r="C3926" t="str">
            <v>TRATAMENTO SUPERFICIAL SIMPLES (S/TRANSP)</v>
          </cell>
          <cell r="D3926" t="str">
            <v>M2</v>
          </cell>
          <cell r="E3926">
            <v>0.94</v>
          </cell>
          <cell r="F3926">
            <v>1.22</v>
          </cell>
        </row>
        <row r="3927">
          <cell r="B3927" t="str">
            <v>C3240</v>
          </cell>
          <cell r="C3927" t="str">
            <v>TRATAMENTO SUPERFICIAL DUPLO (S/TRANSP)</v>
          </cell>
          <cell r="D3927" t="str">
            <v>M2</v>
          </cell>
          <cell r="E3927">
            <v>2.76</v>
          </cell>
          <cell r="F3927">
            <v>3.59</v>
          </cell>
        </row>
        <row r="3928">
          <cell r="B3928" t="str">
            <v>C3241</v>
          </cell>
          <cell r="C3928" t="str">
            <v>TRATAMENTO SUPERFICIAL DUPLO C/CAPA SELANTE (S/TRANSP)</v>
          </cell>
          <cell r="D3928" t="str">
            <v>M2</v>
          </cell>
          <cell r="E3928">
            <v>3.53</v>
          </cell>
          <cell r="F3928">
            <v>4.59</v>
          </cell>
        </row>
        <row r="3929">
          <cell r="B3929" t="str">
            <v>C3243</v>
          </cell>
          <cell r="C3929" t="str">
            <v>TRATAMENTO SUPERFICIAL TRIPLO (S/TRANSP)</v>
          </cell>
          <cell r="D3929" t="str">
            <v>M2</v>
          </cell>
          <cell r="E3929">
            <v>4.47</v>
          </cell>
          <cell r="F3929">
            <v>5.81</v>
          </cell>
        </row>
        <row r="3930">
          <cell r="C3930" t="str">
            <v>CONSERVAÇÃO DO SISTEMA VIÁRIO</v>
          </cell>
          <cell r="F3930">
            <v>0</v>
          </cell>
        </row>
        <row r="3931">
          <cell r="C3931" t="str">
            <v>FERROVIÁRIA</v>
          </cell>
          <cell r="F3931">
            <v>0</v>
          </cell>
        </row>
        <row r="3932">
          <cell r="B3932" t="str">
            <v>C4337</v>
          </cell>
          <cell r="C3932" t="str">
            <v>ACABAMENTO MANUAL DO PERFIL DO LASTRO DE BRITA APÓS O NIVELAMENTO, INCLUSIVE COMPACTAÇÃO DA SUPERFÍCIE, BITOLA MÉTRICA, VIA SINGELA</v>
          </cell>
          <cell r="D3932" t="str">
            <v>M</v>
          </cell>
          <cell r="E3932">
            <v>1.58</v>
          </cell>
          <cell r="F3932">
            <v>2.05</v>
          </cell>
        </row>
        <row r="3933">
          <cell r="B3933" t="str">
            <v>C4335</v>
          </cell>
          <cell r="C3933" t="str">
            <v>ALARGAMENTO DE CORTE, MANUAL</v>
          </cell>
          <cell r="D3933" t="str">
            <v>M3</v>
          </cell>
          <cell r="E3933">
            <v>14.8</v>
          </cell>
          <cell r="F3933">
            <v>19.24</v>
          </cell>
        </row>
        <row r="3934">
          <cell r="B3934" t="str">
            <v>C4357</v>
          </cell>
          <cell r="C3934" t="str">
            <v>APLICAÇÃO DE RETENSORES</v>
          </cell>
          <cell r="D3934" t="str">
            <v>UN</v>
          </cell>
          <cell r="E3934">
            <v>0.27</v>
          </cell>
          <cell r="F3934">
            <v>0.35</v>
          </cell>
        </row>
        <row r="3935">
          <cell r="B3935" t="str">
            <v>C4359</v>
          </cell>
          <cell r="C3935" t="str">
            <v>ASSENTAMENTO DE MARCO QUILOMÉTRICO OU MECTOMÉTRICO</v>
          </cell>
          <cell r="D3935" t="str">
            <v>UN</v>
          </cell>
          <cell r="E3935">
            <v>7.93</v>
          </cell>
          <cell r="F3935">
            <v>10.31</v>
          </cell>
        </row>
        <row r="3936">
          <cell r="B3936" t="str">
            <v>C4227</v>
          </cell>
          <cell r="C3936" t="str">
            <v>CARGA MANUAL DE ACESSÓRIOS METÁLICOS E MATERIAIS DIVERSOS COM ARRUMAÇÃO DA CARGA EM VAGÕES OU CAMINHÕES, BITOLA MÉTRICA</v>
          </cell>
          <cell r="D3936" t="str">
            <v>T</v>
          </cell>
          <cell r="E3936">
            <v>8.57</v>
          </cell>
          <cell r="F3936">
            <v>11.14</v>
          </cell>
        </row>
        <row r="3937">
          <cell r="B3937" t="str">
            <v>C4367</v>
          </cell>
          <cell r="C3937" t="str">
            <v>CARGA MANUAL DE DORMENTE DE CONCRETO COM ARRUMAÇÃO DA CARGA EM VAGÕES OU CAMINHÕES, BITOLA MÉTRICA</v>
          </cell>
          <cell r="D3937" t="str">
            <v>UN</v>
          </cell>
          <cell r="E3937">
            <v>1.8</v>
          </cell>
          <cell r="F3937">
            <v>2.34</v>
          </cell>
        </row>
        <row r="3938">
          <cell r="B3938" t="str">
            <v>C4225</v>
          </cell>
          <cell r="C3938" t="str">
            <v>CARGA MANUAL DE DORMENTES DE CONCRETO COM ARRUMAÇÃO DA CARGA EM VAGÕES OU CAMINHÕES - BITOLA MÉTRICA</v>
          </cell>
          <cell r="D3938" t="str">
            <v>T</v>
          </cell>
          <cell r="E3938">
            <v>8.98</v>
          </cell>
          <cell r="F3938">
            <v>11.67</v>
          </cell>
        </row>
        <row r="3939">
          <cell r="B3939" t="str">
            <v>C4224</v>
          </cell>
          <cell r="C3939" t="str">
            <v>CARGA MANUAL DE DORMENTES DE MADEIRA COM ARRUMAÇÃO DA CARGA EM VAGÕES OU CAMINHÕES - BITOLA MÉTRICA</v>
          </cell>
          <cell r="D3939" t="str">
            <v>UN</v>
          </cell>
          <cell r="E3939">
            <v>1.01</v>
          </cell>
          <cell r="F3939">
            <v>1.31</v>
          </cell>
        </row>
        <row r="3940">
          <cell r="B3940" t="str">
            <v>C4228</v>
          </cell>
          <cell r="C3940" t="str">
            <v>CARGA MANUAL DE DORMENTES ESPECIAIS PARA AMV COM ARRUMAÇÃO DA CARGA EM VAGÕES OU CAMINHÕES, BITOLA MÉTRICA</v>
          </cell>
          <cell r="D3940" t="str">
            <v>UN</v>
          </cell>
          <cell r="E3940">
            <v>1.17</v>
          </cell>
          <cell r="F3940">
            <v>1.52</v>
          </cell>
        </row>
        <row r="3941">
          <cell r="B3941" t="str">
            <v>C4226</v>
          </cell>
          <cell r="C3941" t="str">
            <v>CARGA MANUAL DE TRILHOS COM ARRUMAÇÃO DA CARGA EM VAGÕES OU CAMINHÕES</v>
          </cell>
          <cell r="D3941" t="str">
            <v>T</v>
          </cell>
          <cell r="E3941">
            <v>10.04</v>
          </cell>
          <cell r="F3941">
            <v>13.05</v>
          </cell>
        </row>
        <row r="3942">
          <cell r="B3942" t="str">
            <v>C4349</v>
          </cell>
          <cell r="C3942" t="str">
            <v>CONSERVAÇÃO MANUAL DE JUNTAS COM DESMONTAGEM - TALAS COM 6 FUROS - INCLUINDO: DESMONTAGEM, LIMPEZA, INSPEÇÃO VISUAL PARA DETECÇÃO DE DEFEITOS NAS EXTREMIDADES DOS TRILHOS E TALA, FIXAÇÃO, LUBRIFICAÇÃO E REMONTAGEM</v>
          </cell>
          <cell r="D3942" t="str">
            <v>UN</v>
          </cell>
          <cell r="E3942">
            <v>4.65</v>
          </cell>
          <cell r="F3942">
            <v>6.05</v>
          </cell>
        </row>
        <row r="3943">
          <cell r="B3943" t="str">
            <v>C4348</v>
          </cell>
          <cell r="C3943" t="str">
            <v>CONSERVAÇÃO MANUAL DE JUNTAS SEM DESMONTAGEM</v>
          </cell>
          <cell r="D3943" t="str">
            <v>UN</v>
          </cell>
          <cell r="E3943">
            <v>0.21</v>
          </cell>
          <cell r="F3943">
            <v>0.27</v>
          </cell>
        </row>
        <row r="3944">
          <cell r="B3944" t="str">
            <v>C4352</v>
          </cell>
          <cell r="C3944" t="str">
            <v>CONSOLIDAÇÃO MANUAL DA FIXAÇÃO ELÁSTICA - SUBSTITUIÇÃO OU REPOSICIONAMENTO DE PEÇAS DA FIXAÇÃO DOS DORMENTES DE CONCRETO (SEM FORNECIMENTO)</v>
          </cell>
          <cell r="D3944" t="str">
            <v>UN</v>
          </cell>
          <cell r="E3944">
            <v>0.47</v>
          </cell>
          <cell r="F3944">
            <v>0.61</v>
          </cell>
        </row>
        <row r="3945">
          <cell r="B3945" t="str">
            <v>C4351</v>
          </cell>
          <cell r="C3945" t="str">
            <v>CONSOLIDAÇÃO MANUAL DA FIXAÇÃO RÍGIDA (PREGO OU TIREFÃO) COM OU SEM SUBSTITUIÇÃO</v>
          </cell>
          <cell r="D3945" t="str">
            <v>UN</v>
          </cell>
          <cell r="E3945">
            <v>0.47</v>
          </cell>
          <cell r="F3945">
            <v>0.61</v>
          </cell>
        </row>
        <row r="3946">
          <cell r="B3946" t="str">
            <v>C4341</v>
          </cell>
          <cell r="C3946" t="str">
            <v>CONSOLIDAÇÃO MANUAL DAS FIXAÇÕES DE AMV COM ABERTURA MENOR OU IGUAL A 1:10, BITOLA MÉTRICA</v>
          </cell>
          <cell r="D3946" t="str">
            <v>UN</v>
          </cell>
          <cell r="E3946">
            <v>237.9</v>
          </cell>
          <cell r="F3946">
            <v>309.27</v>
          </cell>
        </row>
        <row r="3947">
          <cell r="B3947" t="str">
            <v>C4342</v>
          </cell>
          <cell r="C3947" t="str">
            <v>CONSOLIDAÇÃO MANUAL DAS FIXAÇÕES DE AMV COM ABERTURA MAIOR QUE 1:10, BITOLA MÉTRICA</v>
          </cell>
          <cell r="D3947" t="str">
            <v>UN</v>
          </cell>
          <cell r="E3947">
            <v>185.04</v>
          </cell>
          <cell r="F3947">
            <v>240.55</v>
          </cell>
        </row>
        <row r="3948">
          <cell r="B3948" t="str">
            <v>C4358</v>
          </cell>
          <cell r="C3948" t="str">
            <v>CORREÇÃO MANUAL DE BITOLA</v>
          </cell>
          <cell r="D3948" t="str">
            <v>M</v>
          </cell>
          <cell r="E3948">
            <v>2.11</v>
          </cell>
          <cell r="F3948">
            <v>2.74</v>
          </cell>
        </row>
        <row r="3949">
          <cell r="B3949" t="str">
            <v>C4220</v>
          </cell>
          <cell r="C3949" t="str">
            <v>DEMOLIÇÃO MANUAL DE AMV COM ABERTURA DE 1:8 COM MATERIAL METÁLICO TIPO ATÉ TR 45, BITOLA MÉTRICA COM SEPARAÇÃO E EMPILHAMENTO DOS MATERIAIS</v>
          </cell>
          <cell r="D3949" t="str">
            <v>UN</v>
          </cell>
          <cell r="E3949">
            <v>634.39</v>
          </cell>
          <cell r="F3949">
            <v>824.71</v>
          </cell>
        </row>
        <row r="3950">
          <cell r="B3950" t="str">
            <v>C4221</v>
          </cell>
          <cell r="C3950" t="str">
            <v>DEMOLIÇÃO MANUAL DE AMV COM ABERTURA DE 1:10 COM MATERIAL METÁLICO TIPO ATÉ TR 45, BITOLA MÉTRICA COM SEPARAÇÃO E EMPILHAMENTO DOS MATERIAIS</v>
          </cell>
          <cell r="D3950" t="str">
            <v>UN</v>
          </cell>
          <cell r="E3950">
            <v>729.55</v>
          </cell>
          <cell r="F3950">
            <v>948.42</v>
          </cell>
        </row>
        <row r="3951">
          <cell r="B3951" t="str">
            <v>C4222</v>
          </cell>
          <cell r="C3951" t="str">
            <v>DEMOLIÇÃO MANUAL DE AMV COM ABERTURA DE 1:14 COM MATERIAL METÁLICO TIPO ATÉ TR 45, BITOLA MÉTRICA COM SEPARAÇÃO E EMPILHAMENTO DOS MATERIAIS</v>
          </cell>
          <cell r="D3951" t="str">
            <v>UN</v>
          </cell>
          <cell r="E3951">
            <v>838.98</v>
          </cell>
          <cell r="F3951">
            <v>1090.67</v>
          </cell>
        </row>
        <row r="3952">
          <cell r="B3952" t="str">
            <v>C4219</v>
          </cell>
          <cell r="C3952" t="str">
            <v>DEMOLIÇÃO MANUAL DE LINHA, BITOLA MÉTRICA, DE MATERIAL METÁLICO ATÉ 45 Kg/m INCLUSIVE SEPARAÇÃO E EMPILHAMENTO DO MATERIAL</v>
          </cell>
          <cell r="D3952" t="str">
            <v>KM</v>
          </cell>
          <cell r="E3952">
            <v>9515.88</v>
          </cell>
          <cell r="F3952">
            <v>12370.64</v>
          </cell>
        </row>
        <row r="3953">
          <cell r="B3953" t="str">
            <v>C4232</v>
          </cell>
          <cell r="C3953" t="str">
            <v>DESCARGA MANUAL DE ACESSÓRIOS METÁLICOS E MATERIAIS DIVERSOS DE VAGÕES OU CAMINHÕES COM EMPILHAMENTO, BITOLA MÉTRICA</v>
          </cell>
          <cell r="D3953" t="str">
            <v>T</v>
          </cell>
          <cell r="E3953">
            <v>7.29</v>
          </cell>
          <cell r="F3953">
            <v>9.48</v>
          </cell>
        </row>
        <row r="3954">
          <cell r="B3954" t="str">
            <v>C4230</v>
          </cell>
          <cell r="C3954" t="str">
            <v>DESCARGA MANUAL DE DORMENTES DE CONCRETO EM VAGÕES OU CAMINHÕES, COM EMPILHAMENTO - BITOLA MÉTRICA</v>
          </cell>
          <cell r="D3954" t="str">
            <v>T</v>
          </cell>
          <cell r="E3954">
            <v>7.93</v>
          </cell>
          <cell r="F3954">
            <v>10.31</v>
          </cell>
        </row>
        <row r="3955">
          <cell r="B3955" t="str">
            <v>C4229</v>
          </cell>
          <cell r="C3955" t="str">
            <v>DESCARGA MANUAL DE DORMENTES DE MADEIRAS EM VAGÕES OU CAMINHÕES, COM EMPILHAMENTO - BITOLA MÉTRICA</v>
          </cell>
          <cell r="D3955" t="str">
            <v>UN</v>
          </cell>
          <cell r="E3955">
            <v>0.85</v>
          </cell>
          <cell r="F3955">
            <v>1.11</v>
          </cell>
        </row>
        <row r="3956">
          <cell r="B3956" t="str">
            <v>C4231</v>
          </cell>
          <cell r="C3956" t="str">
            <v>DESCARGA MANUAL DE TRILHOS DE VAGÕES OU CAMINHÕES, COM EMPILHAMENTO - BITOLA MÉTRICA</v>
          </cell>
          <cell r="D3956" t="str">
            <v>T</v>
          </cell>
          <cell r="E3956">
            <v>8.46</v>
          </cell>
          <cell r="F3956">
            <v>11</v>
          </cell>
        </row>
        <row r="3957">
          <cell r="B3957" t="str">
            <v>C4338</v>
          </cell>
          <cell r="C3957" t="str">
            <v>DESGUARNECIMENTO MANUAL DA VIA SINGELA PELA RETIRADA DO LASTRO ATÉ A FACE INFERIOR DO DORMENTE, BITOLA MÉTRICA</v>
          </cell>
          <cell r="D3957" t="str">
            <v>M</v>
          </cell>
          <cell r="E3957">
            <v>6.87</v>
          </cell>
          <cell r="F3957">
            <v>8.93</v>
          </cell>
        </row>
        <row r="3958">
          <cell r="B3958" t="str">
            <v>C4223</v>
          </cell>
          <cell r="C3958" t="str">
            <v>DESMONTAGEM MANUAL DE CONTRA-TRILHO, ATÉ TR 45 INCLUINDO A RETIRADA DO CONTRA-TRILHO, DAS FIXAÇÕES E EMPILHAMENTO AO LADO DA LINHA</v>
          </cell>
          <cell r="D3958" t="str">
            <v>M</v>
          </cell>
          <cell r="E3958">
            <v>2.75</v>
          </cell>
          <cell r="F3958">
            <v>3.58</v>
          </cell>
        </row>
        <row r="3959">
          <cell r="B3959" t="str">
            <v>C4360</v>
          </cell>
          <cell r="C3959" t="str">
            <v>FURAÇÃO MANUAL DE DORMENTE DE MADEIRA PARA APLICAÇÃO DAS FIXAÇÕES</v>
          </cell>
          <cell r="D3959" t="str">
            <v>UN</v>
          </cell>
          <cell r="E3959">
            <v>0.27</v>
          </cell>
          <cell r="F3959">
            <v>0.35</v>
          </cell>
        </row>
        <row r="3960">
          <cell r="B3960" t="str">
            <v>C4369</v>
          </cell>
          <cell r="C3960" t="str">
            <v>LASTRAMENTO MANUAL DA VIA COM FORNECIMENTO DE MATERIAL</v>
          </cell>
          <cell r="D3960" t="str">
            <v>M3</v>
          </cell>
          <cell r="E3960">
            <v>62.66</v>
          </cell>
          <cell r="F3960">
            <v>81.46</v>
          </cell>
        </row>
        <row r="3961">
          <cell r="B3961" t="str">
            <v>C4368</v>
          </cell>
          <cell r="C3961" t="str">
            <v>LASTRAMENTO MANUAL DA VIA SEM FORNECIMENTO DE MATERIAL</v>
          </cell>
          <cell r="D3961" t="str">
            <v>M3</v>
          </cell>
          <cell r="E3961">
            <v>2.75</v>
          </cell>
          <cell r="F3961">
            <v>3.58</v>
          </cell>
        </row>
        <row r="3962">
          <cell r="B3962" t="str">
            <v>C4233</v>
          </cell>
          <cell r="C3962" t="str">
            <v>LASTREAMENTO MANUAL, COM TERRA, EM VIA SINGELA, SEM FORNECIMENTO DO MATERIAL, ESTANDO ESTE NA MARGEM DA LINHA, COMPREENDENDO O RESGUARNECIMENTO (COLOCAÇÃO DO LASTRO), NIVELAMENTO, ALINHAMENTO, SOCARIA E ACABAMENTO - BITOLA MÉTRICA</v>
          </cell>
          <cell r="D3962" t="str">
            <v>KM</v>
          </cell>
          <cell r="E3962">
            <v>7136.91</v>
          </cell>
          <cell r="F3962">
            <v>9277.98</v>
          </cell>
        </row>
        <row r="3963">
          <cell r="B3963" t="str">
            <v>C4234</v>
          </cell>
          <cell r="C3963" t="str">
            <v>LASTREAMENTO MANUAL, COM TERRA, EM VIA SINGELA, SEM FORNECIMENTO DO MATERIAL, ESTANDO ESTE NA MARGEM DA LINHA, COMPREENDENDO O RESGUARNECIMENTO (COLOCAÇÃO DO LASTRO), SOCARIA E ACABAMENTO - BITOLA MÉTRICA</v>
          </cell>
          <cell r="D3963" t="str">
            <v>KM</v>
          </cell>
          <cell r="E3963">
            <v>5709.53</v>
          </cell>
          <cell r="F3963">
            <v>7422.39</v>
          </cell>
        </row>
        <row r="3964">
          <cell r="B3964" t="str">
            <v>C4334</v>
          </cell>
          <cell r="C3964" t="str">
            <v>LIMPEZA DE CORTE, MANUAL</v>
          </cell>
          <cell r="D3964" t="str">
            <v>M3</v>
          </cell>
          <cell r="E3964">
            <v>13.21</v>
          </cell>
          <cell r="F3964">
            <v>17.17</v>
          </cell>
        </row>
        <row r="3965">
          <cell r="B3965" t="str">
            <v>C4363</v>
          </cell>
          <cell r="C3965" t="str">
            <v>LIMPEZA DE VALETAS REVESTIDAS COM CONCRETO</v>
          </cell>
          <cell r="D3965" t="str">
            <v>M</v>
          </cell>
          <cell r="E3965">
            <v>1.32</v>
          </cell>
          <cell r="F3965">
            <v>1.72</v>
          </cell>
        </row>
        <row r="3966">
          <cell r="B3966" t="str">
            <v>C4365</v>
          </cell>
          <cell r="C3966" t="str">
            <v>LIMPEZA MANUAL DE LASTRO</v>
          </cell>
          <cell r="D3966" t="str">
            <v>M</v>
          </cell>
          <cell r="E3966">
            <v>5.81</v>
          </cell>
          <cell r="F3966">
            <v>7.55</v>
          </cell>
        </row>
        <row r="3967">
          <cell r="B3967" t="str">
            <v>C4339</v>
          </cell>
          <cell r="C3967" t="str">
            <v>LIMPEZA MANUAL DE LASTRO DE BRITA, POR METRO LINEAR DE LINHA, COMPREENDENDO TODAS AS OPERAÇÕES INCLUSIVE RESGUARNECIMENTO E ACABAMENTO DO PERFIL DO LASTRO, BITOLA MÉTRICA</v>
          </cell>
          <cell r="D3967" t="str">
            <v>M</v>
          </cell>
          <cell r="E3967">
            <v>8.88</v>
          </cell>
          <cell r="F3967">
            <v>11.54</v>
          </cell>
        </row>
        <row r="3968">
          <cell r="B3968" t="str">
            <v>C4364</v>
          </cell>
          <cell r="C3968" t="str">
            <v>LIMPEZA DE BUEIRO, INCLUINDO A RETIRADA DOS ENTULHOS BEM COMO A ROÇADA E LIMPEZA GERAL DAS BOCAS</v>
          </cell>
          <cell r="D3968" t="str">
            <v>M</v>
          </cell>
          <cell r="E3968">
            <v>5.29</v>
          </cell>
          <cell r="F3968">
            <v>6.88</v>
          </cell>
        </row>
        <row r="3969">
          <cell r="B3969" t="str">
            <v>C4355</v>
          </cell>
          <cell r="C3969" t="str">
            <v>NIVELAMENTO E ALINHAMENTO CONTÍNUO COM MÁQUINA SOCADORA-ALINHADORA-NIVELADORA AUTOMÁTICA PESADA</v>
          </cell>
          <cell r="D3969" t="str">
            <v>KM</v>
          </cell>
          <cell r="E3969">
            <v>264.33</v>
          </cell>
          <cell r="F3969">
            <v>343.63</v>
          </cell>
        </row>
        <row r="3970">
          <cell r="B3970" t="str">
            <v>C4344</v>
          </cell>
          <cell r="C3970" t="str">
            <v>NIVELAMENTO MANUAL DA VIA COMPREENDENDO ALINHAMENTO, SOCARIA E ACABAMENTO DO LASTRO DE TERRA, BITOLA MÉTRICA</v>
          </cell>
          <cell r="D3970" t="str">
            <v>M</v>
          </cell>
          <cell r="E3970">
            <v>4.5</v>
          </cell>
          <cell r="F3970">
            <v>5.85</v>
          </cell>
        </row>
        <row r="3971">
          <cell r="B3971" t="str">
            <v>C4343</v>
          </cell>
          <cell r="C3971" t="str">
            <v>NIVELAMENTO MANUAL DE VIA COMPREENDENDO SOCARIA E RECOMPOSIÇÃO DO LASTRO DE BRITA, BITOLA MÉTRICA</v>
          </cell>
          <cell r="D3971" t="str">
            <v>M</v>
          </cell>
          <cell r="E3971">
            <v>5.29</v>
          </cell>
          <cell r="F3971">
            <v>6.88</v>
          </cell>
        </row>
        <row r="3972">
          <cell r="B3972" t="str">
            <v>C4347</v>
          </cell>
          <cell r="C3972" t="str">
            <v>NIVELAMENTO MANUAL DE JUNTA COMPREENDENDO SOCARIA, REAPERTO E RECOMPOSIÇÃO DO LASTRO, BITOLA MÉTRICA</v>
          </cell>
          <cell r="D3972" t="str">
            <v>UN</v>
          </cell>
          <cell r="E3972">
            <v>5.29</v>
          </cell>
          <cell r="F3972">
            <v>6.88</v>
          </cell>
        </row>
        <row r="3973">
          <cell r="B3973" t="str">
            <v>C4356</v>
          </cell>
          <cell r="C3973" t="str">
            <v>PUXAMENTO MANUAL DA LINHA, POR FRAÇÃO DE ATÉ 20 cm, COMPREENDENDO REAPERTO DA FIXAÇÃO, DESGUARNECIMENTO PARCIAL DO OMBRO DO LASTRO, PUXAMENTO, RECOLOCAÇÃO DO LASTRO E ACABAMENTO, BITOLA MÉTRICA</v>
          </cell>
          <cell r="D3973" t="str">
            <v>M</v>
          </cell>
          <cell r="E3973">
            <v>4.75</v>
          </cell>
          <cell r="F3973">
            <v>6.18</v>
          </cell>
        </row>
        <row r="3974">
          <cell r="B3974" t="str">
            <v>C4333</v>
          </cell>
          <cell r="C3974" t="str">
            <v>REFORÇO DE ATERRO, MANUAL</v>
          </cell>
          <cell r="D3974" t="str">
            <v>M3</v>
          </cell>
          <cell r="E3974">
            <v>10.57</v>
          </cell>
          <cell r="F3974">
            <v>13.74</v>
          </cell>
        </row>
        <row r="3975">
          <cell r="B3975" t="str">
            <v>C4340</v>
          </cell>
          <cell r="C3975" t="str">
            <v>REFORÇO MANUAL DE LASTRO EM LINHAS E AMVs, SEM FORNECIMENTO INCLUSIVE ACABAMENTO DO PERFIL DO LASTRO, BITOLA MÉTRICA</v>
          </cell>
          <cell r="D3975" t="str">
            <v>M3</v>
          </cell>
          <cell r="E3975">
            <v>5.29</v>
          </cell>
          <cell r="F3975">
            <v>6.88</v>
          </cell>
        </row>
        <row r="3976">
          <cell r="B3976" t="str">
            <v>C4350</v>
          </cell>
          <cell r="C3976" t="str">
            <v>REGULAGEM MANUAL DE FOLGAS NAS JUNTAS - TALAS COM 6 FUROS (TRILHOS DE 18 METROS). USO DE 91,24% DOS Hh/UN PARA TALA DE 4 FUROS</v>
          </cell>
          <cell r="D3976" t="str">
            <v>UN</v>
          </cell>
          <cell r="E3976">
            <v>13.27</v>
          </cell>
          <cell r="F3976">
            <v>17.25</v>
          </cell>
        </row>
        <row r="3977">
          <cell r="B3977" t="str">
            <v>C4336</v>
          </cell>
          <cell r="C3977" t="str">
            <v>REGULARIZAÇÃO DE BANQUETA DE PLATAFORMA, MANUAL</v>
          </cell>
          <cell r="D3977" t="str">
            <v>M3</v>
          </cell>
          <cell r="E3977">
            <v>5.29</v>
          </cell>
          <cell r="F3977">
            <v>6.88</v>
          </cell>
        </row>
        <row r="3978">
          <cell r="B3978" t="str">
            <v>C4366</v>
          </cell>
          <cell r="C3978" t="str">
            <v>REGULARIZAÇÃO FINAL DO LASTRO, APÓS O NIVELAMENTO, INCLUINDO PERFILAMENTO E COMPACTAÇÃO MANUAL DO LASTRO</v>
          </cell>
          <cell r="D3978" t="str">
            <v>KM</v>
          </cell>
          <cell r="E3978">
            <v>1585.98</v>
          </cell>
          <cell r="F3978">
            <v>2061.77</v>
          </cell>
        </row>
        <row r="3979">
          <cell r="B3979" t="str">
            <v>C4354</v>
          </cell>
          <cell r="C3979" t="str">
            <v>REPOSICIONAMENTO, REAPERTO OU REBATIMENTO DAS FIXAÇÕES EM LINHAS COM 2 FIXAÇÕES POR FILA DE TRILHO, MANUAL</v>
          </cell>
          <cell r="D3979" t="str">
            <v>M</v>
          </cell>
          <cell r="E3979">
            <v>0.27</v>
          </cell>
          <cell r="F3979">
            <v>0.35</v>
          </cell>
        </row>
        <row r="3980">
          <cell r="B3980" t="str">
            <v>C4187</v>
          </cell>
          <cell r="C3980" t="str">
            <v>ROÇO MANUAL DE FAIXA FERROVIÁRIA</v>
          </cell>
          <cell r="D3980" t="str">
            <v>M2</v>
          </cell>
          <cell r="E3980">
            <v>0.11</v>
          </cell>
          <cell r="F3980">
            <v>0.14</v>
          </cell>
        </row>
        <row r="3981">
          <cell r="B3981" t="str">
            <v>C4345</v>
          </cell>
          <cell r="C3981" t="str">
            <v>SOLDAGEM ELÉTRICA EM ESTALEIRO TR-37</v>
          </cell>
          <cell r="D3981" t="str">
            <v>UN</v>
          </cell>
          <cell r="E3981">
            <v>42.3</v>
          </cell>
          <cell r="F3981">
            <v>54.99</v>
          </cell>
        </row>
        <row r="3982">
          <cell r="B3982" t="str">
            <v>C4346</v>
          </cell>
          <cell r="C3982" t="str">
            <v>SOLDAGEM ELÉTRICA EM ESTALEIRO TR-45</v>
          </cell>
          <cell r="D3982" t="str">
            <v>UN</v>
          </cell>
          <cell r="E3982">
            <v>42.3</v>
          </cell>
          <cell r="F3982">
            <v>54.99</v>
          </cell>
        </row>
        <row r="3983">
          <cell r="B3983" t="str">
            <v>C4362</v>
          </cell>
          <cell r="C3983" t="str">
            <v>SUBSTITUIÇÃO DO LASTRO EM AMV COM ABERTURA MENOR OU IGUAL A 1:10, BITOLA MÉTRICA, MANUAL</v>
          </cell>
          <cell r="D3983" t="str">
            <v>AMV</v>
          </cell>
          <cell r="E3983">
            <v>317.2</v>
          </cell>
          <cell r="F3983">
            <v>412.36</v>
          </cell>
        </row>
        <row r="3984">
          <cell r="B3984" t="str">
            <v>C4353</v>
          </cell>
          <cell r="C3984" t="str">
            <v>SUBSTITUIÇÃO, OU COMPLEMENTAÇÃO OU REPOSICIONAMENTO MANUAL DE FIXAÇÕES DE DORMENTES DE CONCRETO (SEM FORNECIMENTO)</v>
          </cell>
          <cell r="D3984" t="str">
            <v>UN</v>
          </cell>
          <cell r="E3984">
            <v>1.01</v>
          </cell>
          <cell r="F3984">
            <v>1.31</v>
          </cell>
        </row>
        <row r="3985">
          <cell r="B3985" t="str">
            <v>C4361</v>
          </cell>
          <cell r="C3985" t="str">
            <v>TARUGAMENTO DE DORMENTES</v>
          </cell>
          <cell r="D3985" t="str">
            <v>UN</v>
          </cell>
          <cell r="E3985">
            <v>0.16</v>
          </cell>
          <cell r="F3985">
            <v>0.21</v>
          </cell>
        </row>
        <row r="3986">
          <cell r="C3986" t="str">
            <v>RODOVIÁRIA</v>
          </cell>
          <cell r="F3986">
            <v>0</v>
          </cell>
        </row>
        <row r="3987">
          <cell r="B3987" t="str">
            <v>C4546</v>
          </cell>
          <cell r="C3987" t="str">
            <v>APLICAÇÃO DE REJUVENESCEDOR PDC/REJUVASEAC BR</v>
          </cell>
          <cell r="D3987" t="str">
            <v>M2</v>
          </cell>
          <cell r="E3987">
            <v>7.67</v>
          </cell>
          <cell r="F3987">
            <v>9.97</v>
          </cell>
        </row>
        <row r="3988">
          <cell r="B3988" t="str">
            <v>C3905</v>
          </cell>
          <cell r="C3988" t="str">
            <v>BRITA PRA BASE DE REMENDO PROFUNDO</v>
          </cell>
          <cell r="D3988" t="str">
            <v>M3</v>
          </cell>
          <cell r="E3988">
            <v>70.4</v>
          </cell>
          <cell r="F3988">
            <v>91.52</v>
          </cell>
        </row>
        <row r="3989">
          <cell r="B3989" t="str">
            <v>C3954</v>
          </cell>
          <cell r="C3989" t="str">
            <v>CAPINA MANUAL</v>
          </cell>
          <cell r="D3989" t="str">
            <v>M2</v>
          </cell>
          <cell r="E3989">
            <v>0.18</v>
          </cell>
          <cell r="F3989">
            <v>0.23</v>
          </cell>
        </row>
        <row r="3990">
          <cell r="B3990" t="str">
            <v>C3884</v>
          </cell>
          <cell r="C3990" t="str">
            <v>CAPA SELANTE C/ PEDRISCO (S/TRANSP)</v>
          </cell>
          <cell r="D3990" t="str">
            <v>M2</v>
          </cell>
          <cell r="E3990">
            <v>0.52</v>
          </cell>
          <cell r="F3990">
            <v>0.68</v>
          </cell>
        </row>
        <row r="3991">
          <cell r="B3991" t="str">
            <v>C3891</v>
          </cell>
          <cell r="C3991" t="str">
            <v>COMBATE À EXSUDAÇÃO COM AREIA</v>
          </cell>
          <cell r="D3991" t="str">
            <v>M2</v>
          </cell>
          <cell r="E3991">
            <v>0.39</v>
          </cell>
          <cell r="F3991">
            <v>0.51</v>
          </cell>
        </row>
        <row r="3992">
          <cell r="B3992" t="str">
            <v>C3140</v>
          </cell>
          <cell r="C3992" t="str">
            <v>CAPA SELANTE COM AREIA ( S/TRANSP)</v>
          </cell>
          <cell r="D3992" t="str">
            <v>M2</v>
          </cell>
          <cell r="E3992">
            <v>0.27</v>
          </cell>
          <cell r="F3992">
            <v>0.35</v>
          </cell>
        </row>
        <row r="3993">
          <cell r="B3993" t="str">
            <v>C3892</v>
          </cell>
          <cell r="C3993" t="str">
            <v>COMBATE À EXSUDAÇÃO COM PEDRISCO</v>
          </cell>
          <cell r="D3993" t="str">
            <v>M2</v>
          </cell>
          <cell r="E3993">
            <v>0.5</v>
          </cell>
          <cell r="F3993">
            <v>0.65</v>
          </cell>
        </row>
        <row r="3994">
          <cell r="B3994" t="str">
            <v>C3945</v>
          </cell>
          <cell r="C3994" t="str">
            <v>CORREÇÃO DE DEFEITOS (ESPALHAMENTO MANUAL E COMPACTAÇÃO DE MISTURA BETUMINOSA)</v>
          </cell>
          <cell r="D3994" t="str">
            <v>M3</v>
          </cell>
          <cell r="E3994">
            <v>81.56</v>
          </cell>
          <cell r="F3994">
            <v>106.03</v>
          </cell>
        </row>
        <row r="3995">
          <cell r="B3995" t="str">
            <v>C3904</v>
          </cell>
          <cell r="C3995" t="str">
            <v>CORTE E LIMPEZA DE ÁREAS GRAMADAS</v>
          </cell>
          <cell r="D3995" t="str">
            <v>M2</v>
          </cell>
          <cell r="E3995">
            <v>0.06</v>
          </cell>
          <cell r="F3995">
            <v>0.08</v>
          </cell>
        </row>
        <row r="3996">
          <cell r="B3996" t="str">
            <v>C3895</v>
          </cell>
          <cell r="C3996" t="str">
            <v>ENCHIMENTO E COMPACTAÇÃO DA MISTURA BETUMINOSA EM TAPA BURACO</v>
          </cell>
          <cell r="D3996" t="str">
            <v>M3</v>
          </cell>
          <cell r="E3996">
            <v>141.5</v>
          </cell>
          <cell r="F3996">
            <v>183.95</v>
          </cell>
        </row>
        <row r="3997">
          <cell r="B3997" t="str">
            <v>C3940</v>
          </cell>
          <cell r="C3997" t="str">
            <v>ESPALHAMENTO E COMPACTAÇÃO DE MISTURA BETUMINOSA PRÉ MISTURADA À FRIO</v>
          </cell>
          <cell r="D3997" t="str">
            <v>M3</v>
          </cell>
          <cell r="E3997">
            <v>14.35</v>
          </cell>
          <cell r="F3997">
            <v>18.66</v>
          </cell>
        </row>
        <row r="3998">
          <cell r="B3998" t="str">
            <v>C3942</v>
          </cell>
          <cell r="C3998" t="str">
            <v>ESPALHAMENTO E COMPACTAÇÃO DE MISTURA BETUMINOSA PRÉ MISTURADA À QUENTE</v>
          </cell>
          <cell r="D3998" t="str">
            <v>M3</v>
          </cell>
          <cell r="E3998">
            <v>11.02</v>
          </cell>
          <cell r="F3998">
            <v>14.33</v>
          </cell>
        </row>
        <row r="3999">
          <cell r="B3999" t="str">
            <v>C3937</v>
          </cell>
          <cell r="C3999" t="str">
            <v>ESPALHAMENTO E COMPACTAÇÃO DE MISTURA DE AREIA ASFALTO USINADA À QUENTE</v>
          </cell>
          <cell r="D3999" t="str">
            <v>M3</v>
          </cell>
          <cell r="E3999">
            <v>11.02</v>
          </cell>
          <cell r="F3999">
            <v>14.33</v>
          </cell>
        </row>
        <row r="4000">
          <cell r="B4000" t="str">
            <v>C3935</v>
          </cell>
          <cell r="C4000" t="str">
            <v>ESPALHAMENTO E COMPACTAÇÃO DE MISTURA DE AREIA ASFALTO USINADO À FRIO</v>
          </cell>
          <cell r="D4000" t="str">
            <v>M3</v>
          </cell>
          <cell r="E4000">
            <v>14.07</v>
          </cell>
          <cell r="F4000">
            <v>18.29</v>
          </cell>
        </row>
        <row r="4001">
          <cell r="B4001" t="str">
            <v>C4547</v>
          </cell>
          <cell r="C4001" t="str">
            <v>FRESAGEM CONTÍNUA DE REVESTIMENTO BETUMINOSO</v>
          </cell>
          <cell r="D4001" t="str">
            <v>M3</v>
          </cell>
          <cell r="E4001">
            <v>82.56</v>
          </cell>
          <cell r="F4001">
            <v>107.33</v>
          </cell>
        </row>
        <row r="4002">
          <cell r="B4002" t="str">
            <v>C4548</v>
          </cell>
          <cell r="C4002" t="str">
            <v>FRESAGEM DESCONTÍNUA DE REVESTIMENTO BETUMINOSO</v>
          </cell>
          <cell r="D4002" t="str">
            <v>M3</v>
          </cell>
          <cell r="E4002">
            <v>116.5</v>
          </cell>
          <cell r="F4002">
            <v>151.45</v>
          </cell>
        </row>
        <row r="4003">
          <cell r="B4003" t="str">
            <v>C3222</v>
          </cell>
          <cell r="C4003" t="str">
            <v>LAMA ASFALTICA FAIXA 1 (2MM)-6KG/M2 (S/TRANSP)</v>
          </cell>
          <cell r="D4003" t="str">
            <v>M2</v>
          </cell>
          <cell r="E4003">
            <v>0.62</v>
          </cell>
          <cell r="F4003">
            <v>0.81</v>
          </cell>
        </row>
        <row r="4004">
          <cell r="B4004" t="str">
            <v>C3223</v>
          </cell>
          <cell r="C4004" t="str">
            <v>LAMA ASFALTICA FAIXA 2 (4MM)-8KG/M2 (S/TRANSP)</v>
          </cell>
          <cell r="D4004" t="str">
            <v>M2</v>
          </cell>
          <cell r="E4004">
            <v>0.78</v>
          </cell>
          <cell r="F4004">
            <v>1.01</v>
          </cell>
        </row>
        <row r="4005">
          <cell r="B4005" t="str">
            <v>C4543</v>
          </cell>
          <cell r="C4005" t="str">
            <v>LAMA ASFÁLTICA FAIXA 3 (6mm) - 10 Kg/m² (S/TRANSP)</v>
          </cell>
          <cell r="D4005" t="str">
            <v>M2</v>
          </cell>
          <cell r="E4005">
            <v>1.12</v>
          </cell>
          <cell r="F4005">
            <v>1.46</v>
          </cell>
        </row>
        <row r="4006">
          <cell r="B4006" t="str">
            <v>C4544</v>
          </cell>
          <cell r="C4006" t="str">
            <v>MICRO-REVESTIMENTO ASFÁLTICO (1 CAMADA) - 14 Kg/m²</v>
          </cell>
          <cell r="D4006" t="str">
            <v>M2</v>
          </cell>
          <cell r="E4006">
            <v>1.24</v>
          </cell>
          <cell r="F4006">
            <v>1.61</v>
          </cell>
        </row>
        <row r="4007">
          <cell r="B4007" t="str">
            <v>C4545</v>
          </cell>
          <cell r="C4007" t="str">
            <v>MICRO-REVESTIMENTO ASFÁLTICO (2 CAMADAS) - 25 Kg/m²</v>
          </cell>
          <cell r="D4007" t="str">
            <v>M2</v>
          </cell>
          <cell r="E4007">
            <v>2.28</v>
          </cell>
          <cell r="F4007">
            <v>2.96</v>
          </cell>
        </row>
        <row r="4008">
          <cell r="B4008" t="str">
            <v>C3092</v>
          </cell>
          <cell r="C4008" t="str">
            <v>LIMPEZA DE BUEIRO</v>
          </cell>
          <cell r="D4008" t="str">
            <v>M3</v>
          </cell>
          <cell r="E4008">
            <v>5.55</v>
          </cell>
          <cell r="F4008">
            <v>7.22</v>
          </cell>
        </row>
        <row r="4009">
          <cell r="B4009" t="str">
            <v>C3894</v>
          </cell>
          <cell r="C4009" t="str">
            <v>LIMPEZA DE DESCIDA D'ÁGUA</v>
          </cell>
          <cell r="D4009" t="str">
            <v>M</v>
          </cell>
          <cell r="E4009">
            <v>0.34</v>
          </cell>
          <cell r="F4009">
            <v>0.44</v>
          </cell>
        </row>
        <row r="4010">
          <cell r="B4010" t="str">
            <v>C3896</v>
          </cell>
          <cell r="C4010" t="str">
            <v>LIMPEZA DE PLACA DE SINALIZAÇÃO</v>
          </cell>
          <cell r="D4010" t="str">
            <v>M2</v>
          </cell>
          <cell r="E4010">
            <v>3</v>
          </cell>
          <cell r="F4010">
            <v>3.9</v>
          </cell>
        </row>
        <row r="4011">
          <cell r="B4011" t="str">
            <v>C3093</v>
          </cell>
          <cell r="C4011" t="str">
            <v>LIMPEZA DE PONTE</v>
          </cell>
          <cell r="D4011" t="str">
            <v>M</v>
          </cell>
          <cell r="E4011">
            <v>2.46</v>
          </cell>
          <cell r="F4011">
            <v>3.2</v>
          </cell>
        </row>
        <row r="4012">
          <cell r="B4012" t="str">
            <v>C3094</v>
          </cell>
          <cell r="C4012" t="str">
            <v>LIMPEZA DE SARJETA E MEIO-FIO</v>
          </cell>
          <cell r="D4012" t="str">
            <v>M</v>
          </cell>
          <cell r="E4012">
            <v>0.17</v>
          </cell>
          <cell r="F4012">
            <v>0.22</v>
          </cell>
        </row>
        <row r="4013">
          <cell r="B4013" t="str">
            <v>C3893</v>
          </cell>
          <cell r="C4013" t="str">
            <v>LIMPEZA DE VALETA DE DRENAGEM</v>
          </cell>
          <cell r="D4013" t="str">
            <v>M</v>
          </cell>
          <cell r="E4013">
            <v>1.02</v>
          </cell>
          <cell r="F4013">
            <v>1.33</v>
          </cell>
        </row>
        <row r="4014">
          <cell r="B4014" t="str">
            <v>C3096</v>
          </cell>
          <cell r="C4014" t="str">
            <v>LIMPEZA DE VALETA DE CORTE</v>
          </cell>
          <cell r="D4014" t="str">
            <v>M</v>
          </cell>
          <cell r="E4014">
            <v>0.25</v>
          </cell>
          <cell r="F4014">
            <v>0.33</v>
          </cell>
        </row>
        <row r="4015">
          <cell r="B4015" t="str">
            <v>C3938</v>
          </cell>
          <cell r="C4015" t="str">
            <v>MISTURA BETUMINOSA PRÉ MISTURADA À FRIO EM BETONEIRA (S/TRANSP)</v>
          </cell>
          <cell r="D4015" t="str">
            <v>M3</v>
          </cell>
          <cell r="E4015">
            <v>70.01</v>
          </cell>
          <cell r="F4015">
            <v>91.01</v>
          </cell>
        </row>
        <row r="4016">
          <cell r="B4016" t="str">
            <v>C3939</v>
          </cell>
          <cell r="C4016" t="str">
            <v>MISTURA BETUMINOSA PRÉ MISTURADA USINADA À FRIO (S/TRANSP)</v>
          </cell>
          <cell r="D4016" t="str">
            <v>M3</v>
          </cell>
          <cell r="E4016">
            <v>65.65</v>
          </cell>
          <cell r="F4016">
            <v>85.35</v>
          </cell>
        </row>
        <row r="4017">
          <cell r="B4017" t="str">
            <v>C3941</v>
          </cell>
          <cell r="C4017" t="str">
            <v>MISTURA BETUMINOSA PRÉ MISTURADA USINADA À QUENTE (S/TRANSP)</v>
          </cell>
          <cell r="D4017" t="str">
            <v>M3</v>
          </cell>
          <cell r="E4017">
            <v>100.91</v>
          </cell>
          <cell r="F4017">
            <v>131.18</v>
          </cell>
        </row>
        <row r="4018">
          <cell r="B4018" t="str">
            <v>C3936</v>
          </cell>
          <cell r="C4018" t="str">
            <v>MISTURA DE AREIA ASFALTO USINADA À QUENTE (S/TRANSP)</v>
          </cell>
          <cell r="D4018" t="str">
            <v>M3</v>
          </cell>
          <cell r="E4018">
            <v>51.22</v>
          </cell>
          <cell r="F4018">
            <v>66.59</v>
          </cell>
        </row>
        <row r="4019">
          <cell r="B4019" t="str">
            <v>C3885</v>
          </cell>
          <cell r="C4019" t="str">
            <v>MISTURA DE AREIA ASFALTO À FRIO EM BETONEIRA (S/TRANSP)</v>
          </cell>
          <cell r="D4019" t="str">
            <v>M3</v>
          </cell>
          <cell r="E4019">
            <v>23.65</v>
          </cell>
          <cell r="F4019">
            <v>30.75</v>
          </cell>
        </row>
        <row r="4020">
          <cell r="B4020" t="str">
            <v>C3934</v>
          </cell>
          <cell r="C4020" t="str">
            <v>MISTURA DE AREIA ASFALTO USINADA À FRIO (S/TRANSP)</v>
          </cell>
          <cell r="D4020" t="str">
            <v>M3</v>
          </cell>
          <cell r="E4020">
            <v>19.28</v>
          </cell>
          <cell r="F4020">
            <v>25.06</v>
          </cell>
        </row>
        <row r="4021">
          <cell r="B4021" t="str">
            <v>C3889</v>
          </cell>
          <cell r="C4021" t="str">
            <v>PENEIRAMENTO MANUAL</v>
          </cell>
          <cell r="D4021" t="str">
            <v>M3</v>
          </cell>
          <cell r="E4021">
            <v>9.13</v>
          </cell>
          <cell r="F4021">
            <v>11.87</v>
          </cell>
        </row>
        <row r="4022">
          <cell r="B4022" t="str">
            <v>C0096</v>
          </cell>
          <cell r="C4022" t="str">
            <v>REATERRO APILOADO</v>
          </cell>
          <cell r="D4022" t="str">
            <v>M3</v>
          </cell>
          <cell r="E4022">
            <v>12.54</v>
          </cell>
          <cell r="F4022">
            <v>16.3</v>
          </cell>
        </row>
        <row r="4023">
          <cell r="B4023" t="str">
            <v>C3890</v>
          </cell>
          <cell r="C4023" t="str">
            <v>REATERRO E COMPACTAÇÃO DE BUEIRO</v>
          </cell>
          <cell r="D4023" t="str">
            <v>M3</v>
          </cell>
          <cell r="E4023">
            <v>16.23</v>
          </cell>
          <cell r="F4023">
            <v>21.1</v>
          </cell>
        </row>
        <row r="4024">
          <cell r="B4024" t="str">
            <v>C3101</v>
          </cell>
          <cell r="C4024" t="str">
            <v>RECOMPOSIÇÃO DE PAVIMENTAÇÃO EM PARALELEPÍPEDO C/REAPROVEITAMENTO</v>
          </cell>
          <cell r="D4024" t="str">
            <v>M2</v>
          </cell>
          <cell r="E4024">
            <v>7.06</v>
          </cell>
          <cell r="F4024">
            <v>9.18</v>
          </cell>
        </row>
        <row r="4025">
          <cell r="B4025" t="str">
            <v>C3100</v>
          </cell>
          <cell r="C4025" t="str">
            <v>RECOMPOSIÇÃO DE PAVIMENTAÇÃO EM PEDRA TOSCA C/REAPROVEITAMENTO</v>
          </cell>
          <cell r="D4025" t="str">
            <v>M2</v>
          </cell>
          <cell r="E4025">
            <v>5.49</v>
          </cell>
          <cell r="F4025">
            <v>7.14</v>
          </cell>
        </row>
        <row r="4026">
          <cell r="B4026" t="str">
            <v>C3897</v>
          </cell>
          <cell r="C4026" t="str">
            <v>RECOMPOSIÇÃO DE PLACA DE SINALIZAÇÃO</v>
          </cell>
          <cell r="D4026" t="str">
            <v>M2</v>
          </cell>
          <cell r="E4026">
            <v>12.04</v>
          </cell>
          <cell r="F4026">
            <v>15.65</v>
          </cell>
        </row>
        <row r="4027">
          <cell r="B4027" t="str">
            <v>C3883</v>
          </cell>
          <cell r="C4027" t="str">
            <v>RECOMPOSIÇÃO DE REVESTIMENTO PRIMÁRIO</v>
          </cell>
          <cell r="D4027" t="str">
            <v>M3</v>
          </cell>
          <cell r="E4027">
            <v>4.4</v>
          </cell>
          <cell r="F4027">
            <v>5.72</v>
          </cell>
        </row>
        <row r="4028">
          <cell r="B4028" t="str">
            <v>C3952</v>
          </cell>
          <cell r="C4028" t="str">
            <v>RECOMPOSIÇÃO MANUAL DE ATERRO</v>
          </cell>
          <cell r="D4028" t="str">
            <v>M3</v>
          </cell>
          <cell r="E4028">
            <v>57.29</v>
          </cell>
          <cell r="F4028">
            <v>74.48</v>
          </cell>
        </row>
        <row r="4029">
          <cell r="B4029" t="str">
            <v>C3953</v>
          </cell>
          <cell r="C4029" t="str">
            <v>RECOMPOSIÇÃO MECANIZADA DE ATERRO</v>
          </cell>
          <cell r="D4029" t="str">
            <v>M3</v>
          </cell>
          <cell r="E4029">
            <v>11.15</v>
          </cell>
          <cell r="F4029">
            <v>14.5</v>
          </cell>
        </row>
        <row r="4030">
          <cell r="B4030" t="str">
            <v>C3947</v>
          </cell>
          <cell r="C4030" t="str">
            <v>RECOMPOSIÇÃO PARCIAL DE CERCA (SUBSTITUIÇÃO DE ESTACA DE CONCRETO)</v>
          </cell>
          <cell r="D4030" t="str">
            <v>UN</v>
          </cell>
          <cell r="E4030">
            <v>23.94</v>
          </cell>
          <cell r="F4030">
            <v>31.12</v>
          </cell>
        </row>
        <row r="4031">
          <cell r="B4031" t="str">
            <v>C3950</v>
          </cell>
          <cell r="C4031" t="str">
            <v>RECOMPOSIÇÃO PARCIAL DE CERCA (SUBSTITUIÇÃO DE ESTACA DE MADEIRA)</v>
          </cell>
          <cell r="D4031" t="str">
            <v>UN</v>
          </cell>
          <cell r="E4031">
            <v>6.6</v>
          </cell>
          <cell r="F4031">
            <v>8.58</v>
          </cell>
        </row>
        <row r="4032">
          <cell r="B4032" t="str">
            <v>C3949</v>
          </cell>
          <cell r="C4032" t="str">
            <v>RECOMPOSIÇÃO PARCIAL DE CERCA (SUBSTITUIÇÃO DE MOURÃO DE MADEIRA)</v>
          </cell>
          <cell r="D4032" t="str">
            <v>UN</v>
          </cell>
          <cell r="E4032">
            <v>7.89</v>
          </cell>
          <cell r="F4032">
            <v>10.26</v>
          </cell>
        </row>
        <row r="4033">
          <cell r="B4033" t="str">
            <v>C3948</v>
          </cell>
          <cell r="C4033" t="str">
            <v>RECOMPOSIÇÃO PARCIAL DE CERCA DE ESTACAS DE CONCRETO (SUBSTITUIÇÃO DE ARAME FARPADO)</v>
          </cell>
          <cell r="D4033" t="str">
            <v>M</v>
          </cell>
          <cell r="E4033">
            <v>0.94</v>
          </cell>
          <cell r="F4033">
            <v>1.22</v>
          </cell>
        </row>
        <row r="4034">
          <cell r="B4034" t="str">
            <v>C3951</v>
          </cell>
          <cell r="C4034" t="str">
            <v>RECOMPOSIÇÃO PARCIAL DE CERCA DE ESTACAS DE MADEIRA(SUBSTITUIÇÃO DE ARAME FARPADO)</v>
          </cell>
          <cell r="D4034" t="str">
            <v>M</v>
          </cell>
          <cell r="E4034">
            <v>0.75</v>
          </cell>
          <cell r="F4034">
            <v>0.98</v>
          </cell>
        </row>
        <row r="4035">
          <cell r="B4035" t="str">
            <v>C3946</v>
          </cell>
          <cell r="C4035" t="str">
            <v>RECOMPOSIÇÃO PARCIAL DE CERCA (SUBSTITUIÇÃO DE MOURÕES DE CONCRETO)</v>
          </cell>
          <cell r="D4035" t="str">
            <v>UN</v>
          </cell>
          <cell r="E4035">
            <v>51.75</v>
          </cell>
          <cell r="F4035">
            <v>67.28</v>
          </cell>
        </row>
        <row r="4036">
          <cell r="B4036" t="str">
            <v>C3232</v>
          </cell>
          <cell r="C4036" t="str">
            <v>RECONFORMAÇÃO/PATROLAGEM DA PLATAFORMA</v>
          </cell>
          <cell r="D4036" t="str">
            <v>M2</v>
          </cell>
          <cell r="E4036">
            <v>0.04</v>
          </cell>
          <cell r="F4036">
            <v>0.05</v>
          </cell>
        </row>
        <row r="4037">
          <cell r="B4037" t="str">
            <v>C3943</v>
          </cell>
          <cell r="C4037" t="str">
            <v>REMENDO PROFUNDO COM DEMOLIÇÃO MANUAL(ENCHIMENTO E COMPACTAÇÃO DO MATERIAL DE BASE E MISTURA BETUMINOSA)</v>
          </cell>
          <cell r="D4037" t="str">
            <v>M3</v>
          </cell>
          <cell r="E4037">
            <v>142.78</v>
          </cell>
          <cell r="F4037">
            <v>185.61</v>
          </cell>
        </row>
        <row r="4038">
          <cell r="B4038" t="str">
            <v>C3944</v>
          </cell>
          <cell r="C4038" t="str">
            <v>REMENDO PROFUNDO COM DEMOLIÇÃO MECANIZADA (ENCHIMENTO E COMPACTAÇÃO DO MATERIAL DE BASE E MISTURA BETUMINOSA)</v>
          </cell>
          <cell r="D4038" t="str">
            <v>M3</v>
          </cell>
          <cell r="E4038">
            <v>114.15</v>
          </cell>
          <cell r="F4038">
            <v>148.4</v>
          </cell>
        </row>
        <row r="4039">
          <cell r="B4039" t="str">
            <v>C3902</v>
          </cell>
          <cell r="C4039" t="str">
            <v>REMOÇÃO DE MATACÕES</v>
          </cell>
          <cell r="D4039" t="str">
            <v>M3</v>
          </cell>
          <cell r="E4039">
            <v>57.92</v>
          </cell>
          <cell r="F4039">
            <v>75.3</v>
          </cell>
        </row>
        <row r="4040">
          <cell r="B4040" t="str">
            <v>C3888</v>
          </cell>
          <cell r="C4040" t="str">
            <v>REMOÇÃO MANUAL DA CAMADA GRANULAR DO PAVIMENTO</v>
          </cell>
          <cell r="D4040" t="str">
            <v>M3</v>
          </cell>
          <cell r="E4040">
            <v>32.42</v>
          </cell>
          <cell r="F4040">
            <v>42.15</v>
          </cell>
        </row>
        <row r="4041">
          <cell r="B4041" t="str">
            <v>C3899</v>
          </cell>
          <cell r="C4041" t="str">
            <v>REMOÇÃO MANUAL DE BARREIRA EM ROCHA</v>
          </cell>
          <cell r="D4041" t="str">
            <v>M3</v>
          </cell>
          <cell r="E4041">
            <v>15.81</v>
          </cell>
          <cell r="F4041">
            <v>20.55</v>
          </cell>
        </row>
        <row r="4042">
          <cell r="B4042" t="str">
            <v>C3898</v>
          </cell>
          <cell r="C4042" t="str">
            <v>REMOÇÃO MANUAL DE BARREIRA EM SOLO</v>
          </cell>
          <cell r="D4042" t="str">
            <v>M3</v>
          </cell>
          <cell r="E4042">
            <v>10.54</v>
          </cell>
          <cell r="F4042">
            <v>13.7</v>
          </cell>
        </row>
        <row r="4043">
          <cell r="B4043" t="str">
            <v>C3886</v>
          </cell>
          <cell r="C4043" t="str">
            <v>REMOÇÃO MANUAL DE REVESTIMENTO BETUMINOSO</v>
          </cell>
          <cell r="D4043" t="str">
            <v>M3</v>
          </cell>
          <cell r="E4043">
            <v>51.05</v>
          </cell>
          <cell r="F4043">
            <v>66.37</v>
          </cell>
        </row>
        <row r="4044">
          <cell r="B4044" t="str">
            <v>C3887</v>
          </cell>
          <cell r="C4044" t="str">
            <v>REMOÇÃO MECANIZADA DA CAMADA GRANULAR DO PAVIMENTO</v>
          </cell>
          <cell r="D4044" t="str">
            <v>M3</v>
          </cell>
          <cell r="E4044">
            <v>4.27</v>
          </cell>
          <cell r="F4044">
            <v>5.55</v>
          </cell>
        </row>
        <row r="4045">
          <cell r="B4045" t="str">
            <v>C3901</v>
          </cell>
          <cell r="C4045" t="str">
            <v>REMOÇÃO MECANIZADA DE BARREIRA EM ROCHA</v>
          </cell>
          <cell r="D4045" t="str">
            <v>M3</v>
          </cell>
          <cell r="E4045">
            <v>4.98</v>
          </cell>
          <cell r="F4045">
            <v>6.47</v>
          </cell>
        </row>
        <row r="4046">
          <cell r="B4046" t="str">
            <v>C3900</v>
          </cell>
          <cell r="C4046" t="str">
            <v>REMOÇÃO MECANIZADA DE BARREIRA EM SOLO</v>
          </cell>
          <cell r="D4046" t="str">
            <v>M3</v>
          </cell>
          <cell r="E4046">
            <v>3.26</v>
          </cell>
          <cell r="F4046">
            <v>4.24</v>
          </cell>
        </row>
        <row r="4047">
          <cell r="B4047" t="str">
            <v>C3159</v>
          </cell>
          <cell r="C4047" t="str">
            <v>REMOÇÃO MECANIZADA DE REVESTIMENTO BETUMINOSO</v>
          </cell>
          <cell r="D4047" t="str">
            <v>M3</v>
          </cell>
          <cell r="E4047">
            <v>10.49</v>
          </cell>
          <cell r="F4047">
            <v>13.64</v>
          </cell>
        </row>
        <row r="4048">
          <cell r="B4048" t="str">
            <v>C3109</v>
          </cell>
          <cell r="C4048" t="str">
            <v>ROÇADA MANUAL</v>
          </cell>
          <cell r="D4048" t="str">
            <v>HA</v>
          </cell>
          <cell r="E4048">
            <v>462.56</v>
          </cell>
          <cell r="F4048">
            <v>601.33</v>
          </cell>
        </row>
        <row r="4049">
          <cell r="B4049" t="str">
            <v>C3903</v>
          </cell>
          <cell r="C4049" t="str">
            <v>ROÇADA MECANIZADA</v>
          </cell>
          <cell r="D4049" t="str">
            <v>HA</v>
          </cell>
          <cell r="E4049">
            <v>191.71</v>
          </cell>
          <cell r="F4049">
            <v>249.22</v>
          </cell>
        </row>
        <row r="4050">
          <cell r="B4050" t="str">
            <v>C3115</v>
          </cell>
          <cell r="C4050" t="str">
            <v>SELAGEM DE TRINCA : S/TRANSP</v>
          </cell>
          <cell r="D4050" t="str">
            <v>L</v>
          </cell>
          <cell r="E4050">
            <v>1.26</v>
          </cell>
          <cell r="F4050">
            <v>1.64</v>
          </cell>
        </row>
        <row r="4051">
          <cell r="B4051" t="str">
            <v>C3932</v>
          </cell>
          <cell r="C4051" t="str">
            <v>SOLO BRITA PARA BASE DE REMENDO PROFUNDO (S/TRANSP)</v>
          </cell>
          <cell r="D4051" t="str">
            <v>M3</v>
          </cell>
          <cell r="E4051">
            <v>26.19</v>
          </cell>
          <cell r="F4051">
            <v>34.05</v>
          </cell>
        </row>
        <row r="4052">
          <cell r="B4052" t="str">
            <v>C3933</v>
          </cell>
          <cell r="C4052" t="str">
            <v>SOLO PARA BASE DE REMENDO PROFUNDO (S/TRANSP)</v>
          </cell>
          <cell r="D4052" t="str">
            <v>M3</v>
          </cell>
          <cell r="E4052">
            <v>4.58</v>
          </cell>
          <cell r="F4052">
            <v>5.95</v>
          </cell>
        </row>
        <row r="4053">
          <cell r="C4053" t="str">
            <v>URBANA</v>
          </cell>
          <cell r="F4053">
            <v>0</v>
          </cell>
        </row>
        <row r="4054">
          <cell r="B4054" t="str">
            <v>C2925</v>
          </cell>
          <cell r="C4054" t="str">
            <v>RECOMPOSIÇÃO DE CAPA EM AREIA ASFÁLTICA (AAUQ), ESP.= 5cm</v>
          </cell>
          <cell r="D4054" t="str">
            <v>M2</v>
          </cell>
          <cell r="E4054">
            <v>24.63</v>
          </cell>
          <cell r="F4054">
            <v>32.02</v>
          </cell>
        </row>
        <row r="4055">
          <cell r="B4055" t="str">
            <v>C2926</v>
          </cell>
          <cell r="C4055" t="str">
            <v>RECOMPOSIÇÃO DE CAPA EM CONCRETO ASFÁLTICO (CBUQ), ESP.= 5cm</v>
          </cell>
          <cell r="D4055" t="str">
            <v>M2</v>
          </cell>
          <cell r="E4055">
            <v>24.94</v>
          </cell>
          <cell r="F4055">
            <v>32.42</v>
          </cell>
        </row>
        <row r="4056">
          <cell r="B4056" t="str">
            <v>C2135</v>
          </cell>
          <cell r="C4056" t="str">
            <v>RECOMPOSIÇÃO DE GUIAS DE CONCRETO</v>
          </cell>
          <cell r="D4056" t="str">
            <v>M</v>
          </cell>
          <cell r="E4056">
            <v>14.1</v>
          </cell>
          <cell r="F4056">
            <v>18.33</v>
          </cell>
        </row>
        <row r="4057">
          <cell r="B4057" t="str">
            <v>C2927</v>
          </cell>
          <cell r="C4057" t="str">
            <v>RECOMPOSIÇÃO DE MEIO FIO EM CONCRETO</v>
          </cell>
          <cell r="D4057" t="str">
            <v>M</v>
          </cell>
          <cell r="E4057">
            <v>6.01</v>
          </cell>
          <cell r="F4057">
            <v>7.81</v>
          </cell>
        </row>
        <row r="4058">
          <cell r="B4058" t="str">
            <v>C2928</v>
          </cell>
          <cell r="C4058" t="str">
            <v>RECOMPOSIÇÃO DE MEIO FIO EM PEDRA GRANITICA</v>
          </cell>
          <cell r="D4058" t="str">
            <v>M</v>
          </cell>
          <cell r="E4058">
            <v>5.81</v>
          </cell>
          <cell r="F4058">
            <v>7.55</v>
          </cell>
        </row>
        <row r="4059">
          <cell r="B4059" t="str">
            <v>C3036</v>
          </cell>
          <cell r="C4059" t="str">
            <v>RECOMPOSIÇÃO DE PAVIMENTAÇÃO C/BLOKRET REAPROVEITADO</v>
          </cell>
          <cell r="D4059" t="str">
            <v>M2</v>
          </cell>
          <cell r="E4059">
            <v>5.49</v>
          </cell>
          <cell r="F4059">
            <v>7.14</v>
          </cell>
        </row>
        <row r="4060">
          <cell r="B4060" t="str">
            <v>C2136</v>
          </cell>
          <cell r="C4060" t="str">
            <v>RECOMPOSIÇÃO DE PAVIMENTAÇÃO DE PRÉ- MOLDADO S/ COXIM DE AREIA</v>
          </cell>
          <cell r="D4060" t="str">
            <v>M2</v>
          </cell>
          <cell r="E4060">
            <v>10.61</v>
          </cell>
          <cell r="F4060">
            <v>13.79</v>
          </cell>
        </row>
        <row r="4061">
          <cell r="B4061" t="str">
            <v>C2929</v>
          </cell>
          <cell r="C4061" t="str">
            <v>RECOMPOSIÇÃO DE PAVIMENTAÇÃO EM PARALELEPÍPEDO C/REJUNTAMENTO</v>
          </cell>
          <cell r="D4061" t="str">
            <v>M2</v>
          </cell>
          <cell r="E4061">
            <v>15.22</v>
          </cell>
          <cell r="F4061">
            <v>19.79</v>
          </cell>
        </row>
        <row r="4062">
          <cell r="B4062" t="str">
            <v>C2930</v>
          </cell>
          <cell r="C4062" t="str">
            <v>RECOMPOSIÇÃO DE PAVIMENTAÇÃO EM PARALELEPÍPEDO S/REJUNTAMENTO</v>
          </cell>
          <cell r="D4062" t="str">
            <v>M2</v>
          </cell>
          <cell r="E4062">
            <v>9.82</v>
          </cell>
          <cell r="F4062">
            <v>12.77</v>
          </cell>
        </row>
        <row r="4063">
          <cell r="B4063" t="str">
            <v>C2931</v>
          </cell>
          <cell r="C4063" t="str">
            <v>RECOMPOSIÇÃO DE PAVIMENTAÇÃO EM PEDRA PORTUGUESA</v>
          </cell>
          <cell r="D4063" t="str">
            <v>M2</v>
          </cell>
          <cell r="E4063">
            <v>12.07</v>
          </cell>
          <cell r="F4063">
            <v>15.69</v>
          </cell>
        </row>
        <row r="4064">
          <cell r="B4064" t="str">
            <v>C2932</v>
          </cell>
          <cell r="C4064" t="str">
            <v>RECOMPOSIÇÃO DE PAVIMENTAÇÃO EM PEDRA TOSCA C/REJUNTAMENTO</v>
          </cell>
          <cell r="D4064" t="str">
            <v>M2</v>
          </cell>
          <cell r="E4064">
            <v>9.76</v>
          </cell>
          <cell r="F4064">
            <v>12.69</v>
          </cell>
        </row>
        <row r="4065">
          <cell r="B4065" t="str">
            <v>C2933</v>
          </cell>
          <cell r="C4065" t="str">
            <v>RECOMPOSIÇÃO DE PAVIMENTAÇÃO EM PEDRA TOSCA S/REJUNTAMENTO</v>
          </cell>
          <cell r="D4065" t="str">
            <v>M2</v>
          </cell>
          <cell r="E4065">
            <v>5.95</v>
          </cell>
          <cell r="F4065">
            <v>7.74</v>
          </cell>
        </row>
        <row r="4066">
          <cell r="C4066" t="str">
            <v>OBRAS PORTUÁRIAS</v>
          </cell>
          <cell r="F4066">
            <v>0</v>
          </cell>
        </row>
        <row r="4067">
          <cell r="C4067" t="str">
            <v>FUNDAÇÕES</v>
          </cell>
          <cell r="F4067">
            <v>0</v>
          </cell>
        </row>
        <row r="4068">
          <cell r="B4068" t="str">
            <v>C4139</v>
          </cell>
          <cell r="C4068" t="str">
            <v>CONFECÇÃO DE CAMISA METÁLICA</v>
          </cell>
          <cell r="D4068" t="str">
            <v>T</v>
          </cell>
          <cell r="E4068">
            <v>7181.14</v>
          </cell>
          <cell r="F4068">
            <v>9335.48</v>
          </cell>
        </row>
        <row r="4069">
          <cell r="B4069" t="str">
            <v>C4319</v>
          </cell>
          <cell r="C4069" t="str">
            <v>CRAVAÇÃO DE ESTACA PRÉ-MOLDADA C/ UTILIZAÇÃO DE PLATAFORMA</v>
          </cell>
          <cell r="D4069" t="str">
            <v>M</v>
          </cell>
          <cell r="E4069">
            <v>664.84</v>
          </cell>
          <cell r="F4069">
            <v>864.29</v>
          </cell>
        </row>
        <row r="4070">
          <cell r="B4070" t="str">
            <v>C4296</v>
          </cell>
          <cell r="C4070" t="str">
            <v>CRAVAÇÃO DE CAMISA METÁLICA Ø 1,00 m, C/ UTILIZAÇÃO DE PLATAFORMAS</v>
          </cell>
          <cell r="D4070" t="str">
            <v>M</v>
          </cell>
          <cell r="E4070">
            <v>344.49</v>
          </cell>
          <cell r="F4070">
            <v>447.84</v>
          </cell>
        </row>
        <row r="4071">
          <cell r="B4071" t="str">
            <v>C4144</v>
          </cell>
          <cell r="C4071" t="str">
            <v>ESCAVAÇÃO EM ROCHA ALTERADA D= 0,93m</v>
          </cell>
          <cell r="D4071" t="str">
            <v>M3</v>
          </cell>
          <cell r="E4071">
            <v>729.69</v>
          </cell>
          <cell r="F4071">
            <v>948.6</v>
          </cell>
        </row>
        <row r="4072">
          <cell r="B4072" t="str">
            <v>C4145</v>
          </cell>
          <cell r="C4072" t="str">
            <v>ESCAVAÇÃO EM ROCHA SÃ D= 0,93m</v>
          </cell>
          <cell r="D4072" t="str">
            <v>M3</v>
          </cell>
          <cell r="E4072">
            <v>3016.31</v>
          </cell>
          <cell r="F4072">
            <v>3921.2</v>
          </cell>
        </row>
        <row r="4073">
          <cell r="B4073" t="str">
            <v>C4143</v>
          </cell>
          <cell r="C4073" t="str">
            <v>ESCAVAÇÃO EM SOLO D= 0,93m</v>
          </cell>
          <cell r="D4073" t="str">
            <v>M3</v>
          </cell>
          <cell r="E4073">
            <v>453.52</v>
          </cell>
          <cell r="F4073">
            <v>589.58</v>
          </cell>
        </row>
        <row r="4074">
          <cell r="B4074" t="str">
            <v>C4298</v>
          </cell>
          <cell r="C4074" t="str">
            <v>ESCAVAÇÃO EM ROCHA ALTERADA DIÂMETRO 0,93m C/ UTILIZAÇÃO DE PLATAFORMAS</v>
          </cell>
          <cell r="D4074" t="str">
            <v>M3</v>
          </cell>
          <cell r="E4074">
            <v>1895.87</v>
          </cell>
          <cell r="F4074">
            <v>2464.63</v>
          </cell>
        </row>
        <row r="4075">
          <cell r="B4075" t="str">
            <v>C4299</v>
          </cell>
          <cell r="C4075" t="str">
            <v>ESCAVAÇÃO EM ROCHA SÃ DIÂMETRO 0,93m C/ UTILIZAÇÃO DE PLATAFORMAS</v>
          </cell>
          <cell r="D4075" t="str">
            <v>M3</v>
          </cell>
          <cell r="E4075">
            <v>5496.23</v>
          </cell>
          <cell r="F4075">
            <v>7145.1</v>
          </cell>
        </row>
        <row r="4076">
          <cell r="B4076" t="str">
            <v>C4300</v>
          </cell>
          <cell r="C4076" t="str">
            <v>ESCAVAÇÃO EM SOLO DIÂMETRO 0,93m C/ UTILIZAÇÃO DE PLATAFORMAS</v>
          </cell>
          <cell r="D4076" t="str">
            <v>M3</v>
          </cell>
          <cell r="E4076">
            <v>954.76</v>
          </cell>
          <cell r="F4076">
            <v>1241.19</v>
          </cell>
        </row>
        <row r="4077">
          <cell r="B4077" t="str">
            <v>C3983</v>
          </cell>
          <cell r="C4077" t="str">
            <v>FABRICAÇÃO E FORNECIMENTO DE ACESSÓRIOS METÁLICOS PARA ESTACA DE CONCRETO (PONTEIRA E ANEL)</v>
          </cell>
          <cell r="D4077" t="str">
            <v>T</v>
          </cell>
          <cell r="E4077">
            <v>9350.7</v>
          </cell>
          <cell r="F4077">
            <v>12155.91</v>
          </cell>
        </row>
        <row r="4078">
          <cell r="B4078" t="str">
            <v>C4310</v>
          </cell>
          <cell r="C4078" t="str">
            <v>POSICIONAMENTO, OPERAÇÃO E REMOÇÃO DE CAMISA METÁLICA C/ UTILIZAÇÃO DE PLATAFORMAS</v>
          </cell>
          <cell r="D4078" t="str">
            <v>UN</v>
          </cell>
          <cell r="E4078">
            <v>1692.98</v>
          </cell>
          <cell r="F4078">
            <v>2200.87</v>
          </cell>
        </row>
        <row r="4079">
          <cell r="C4079" t="str">
            <v>ESTRUTURAS</v>
          </cell>
          <cell r="F4079">
            <v>0</v>
          </cell>
        </row>
        <row r="4080">
          <cell r="B4080" t="str">
            <v>C4324</v>
          </cell>
          <cell r="C4080" t="str">
            <v>ACESSÓRIOS P/ TRILHOS A-100</v>
          </cell>
          <cell r="D4080" t="str">
            <v>KG</v>
          </cell>
          <cell r="E4080">
            <v>6.5</v>
          </cell>
          <cell r="F4080">
            <v>8.45</v>
          </cell>
        </row>
        <row r="4081">
          <cell r="B4081" t="str">
            <v>C4149</v>
          </cell>
          <cell r="C4081" t="str">
            <v>ARRASAMENTO DE ESTACAS DE CONCRETO D=0,80m</v>
          </cell>
          <cell r="D4081" t="str">
            <v>UN</v>
          </cell>
          <cell r="E4081">
            <v>560.19</v>
          </cell>
          <cell r="F4081">
            <v>728.25</v>
          </cell>
        </row>
        <row r="4082">
          <cell r="B4082" t="str">
            <v>C4286</v>
          </cell>
          <cell r="C4082" t="str">
            <v>ARRASAMENTO DE ESTACAS DE CONCRETO C/ UTILIZAÇÃO DE PLATAFORMAS</v>
          </cell>
          <cell r="D4082" t="str">
            <v>UN</v>
          </cell>
          <cell r="E4082">
            <v>815.46</v>
          </cell>
          <cell r="F4082">
            <v>1060.1</v>
          </cell>
        </row>
        <row r="4083">
          <cell r="B4083" t="str">
            <v>C4322</v>
          </cell>
          <cell r="C4083" t="str">
            <v>CABEÇOS DE AMARRAÇÃO P/ 1500 KN</v>
          </cell>
          <cell r="D4083" t="str">
            <v>UN</v>
          </cell>
          <cell r="E4083">
            <v>13415.5</v>
          </cell>
          <cell r="F4083">
            <v>17440.15</v>
          </cell>
        </row>
        <row r="4084">
          <cell r="B4084" t="str">
            <v>C4146</v>
          </cell>
          <cell r="C4084" t="str">
            <v>CARGA E TRANSP. DE ESTACA PRÉ-MOLDADA DO ESTOQUE AO LOCAL DE APLICAÇÃO, INCLUSIVE ASSENTAMENTO</v>
          </cell>
          <cell r="D4084" t="str">
            <v>M</v>
          </cell>
          <cell r="E4084">
            <v>116.53</v>
          </cell>
          <cell r="F4084">
            <v>151.49</v>
          </cell>
        </row>
        <row r="4085">
          <cell r="B4085" t="str">
            <v>C4318</v>
          </cell>
          <cell r="C4085" t="str">
            <v>CARGA E TRANSPORTE DE ESTACA PRÉ-MOLDADA DO ESTOQUE AO LOCAL DE APLICAÇÃO C/ UTILIZAÇÃO DE PLATAFORMAS, INCLUSIVE ASSENTAMENTO</v>
          </cell>
          <cell r="D4085" t="str">
            <v>M</v>
          </cell>
          <cell r="E4085">
            <v>274.75</v>
          </cell>
          <cell r="F4085">
            <v>357.18</v>
          </cell>
        </row>
        <row r="4086">
          <cell r="B4086" t="str">
            <v>C4153</v>
          </cell>
          <cell r="C4086" t="str">
            <v>CARGA E TRANSP. DE PEÇAS PRÉ-MOLDADAS DO ESTOQUE AO LOCAL DE APLICAÇÃO, INCLUSIVE ASSENTAMENTO</v>
          </cell>
          <cell r="D4086" t="str">
            <v>M3</v>
          </cell>
          <cell r="E4086">
            <v>63.71</v>
          </cell>
          <cell r="F4086">
            <v>82.82</v>
          </cell>
        </row>
        <row r="4087">
          <cell r="B4087" t="str">
            <v>C4290</v>
          </cell>
          <cell r="C4087" t="str">
            <v>CARGA E TRANSPORTE DE PEÇAS PRÉ-MOLDADAS, INCLUSIVE ASSENTAMENTO C/ UTILIZAÇÃO DE PLATAFORMAS</v>
          </cell>
          <cell r="D4087" t="str">
            <v>M3</v>
          </cell>
          <cell r="E4087">
            <v>210.47</v>
          </cell>
          <cell r="F4087">
            <v>273.61</v>
          </cell>
        </row>
        <row r="4088">
          <cell r="B4088" t="str">
            <v>C4136</v>
          </cell>
          <cell r="C4088" t="str">
            <v>CONFECÇÃO DE ESTRUTURA METÁLICA P/ CONTRAVENTAMENTO DE ESTACAS</v>
          </cell>
          <cell r="D4088" t="str">
            <v>T</v>
          </cell>
          <cell r="E4088">
            <v>9369.44</v>
          </cell>
          <cell r="F4088">
            <v>12180.27</v>
          </cell>
        </row>
        <row r="4089">
          <cell r="B4089" t="str">
            <v>C4321</v>
          </cell>
          <cell r="C4089" t="str">
            <v>DEFENSAS E=600 KNm R=1200 KN</v>
          </cell>
          <cell r="D4089" t="str">
            <v>UN</v>
          </cell>
          <cell r="E4089">
            <v>45561.31</v>
          </cell>
          <cell r="F4089">
            <v>59229.7</v>
          </cell>
        </row>
        <row r="4090">
          <cell r="B4090" t="str">
            <v>C4295</v>
          </cell>
          <cell r="C4090" t="str">
            <v>FORNECIMENTO E MONTAGEM DE CONTRAVENTAMENTO METÁLICO DE ESTACAS</v>
          </cell>
          <cell r="D4090" t="str">
            <v>T</v>
          </cell>
          <cell r="E4090">
            <v>9718.58</v>
          </cell>
          <cell r="F4090">
            <v>12634.15</v>
          </cell>
        </row>
        <row r="4091">
          <cell r="B4091" t="str">
            <v>C4311</v>
          </cell>
          <cell r="C4091" t="str">
            <v>POSICIONAMENTO, OPERAÇÃO E REMOÇÃO DE CONTRAVENTAMENTO METÁLICO DE ESTACAS C/ PLATAFORMAS</v>
          </cell>
          <cell r="D4091" t="str">
            <v>T</v>
          </cell>
          <cell r="E4091">
            <v>783.52</v>
          </cell>
          <cell r="F4091">
            <v>1018.58</v>
          </cell>
        </row>
        <row r="4092">
          <cell r="B4092" t="str">
            <v>C4323</v>
          </cell>
          <cell r="C4092" t="str">
            <v>TRILHOS A-100</v>
          </cell>
          <cell r="D4092" t="str">
            <v>KG</v>
          </cell>
          <cell r="E4092">
            <v>5.53</v>
          </cell>
          <cell r="F4092">
            <v>7.19</v>
          </cell>
        </row>
        <row r="4093">
          <cell r="C4093" t="str">
            <v>QUEBRA-MAR / ENROCAMENTO</v>
          </cell>
          <cell r="F4093">
            <v>0</v>
          </cell>
        </row>
        <row r="4094">
          <cell r="B4094" t="str">
            <v>C4288</v>
          </cell>
          <cell r="C4094" t="str">
            <v>CARGA E ARRUMAÇÃO DE PEDRAS (0,001 T ATÉ 1,00 T), INCLUSIVE LANÇAMENTO</v>
          </cell>
          <cell r="D4094" t="str">
            <v>M3</v>
          </cell>
          <cell r="E4094">
            <v>6.83</v>
          </cell>
          <cell r="F4094">
            <v>8.88</v>
          </cell>
        </row>
        <row r="4095">
          <cell r="B4095" t="str">
            <v>C4287</v>
          </cell>
          <cell r="C4095" t="str">
            <v>CARGA E ARRUMAÇÃO DE PEDRAS (1,00 T ATÉ 6,00 T), INCLUSIVE LANÇAMENTO</v>
          </cell>
          <cell r="D4095" t="str">
            <v>M3</v>
          </cell>
          <cell r="E4095">
            <v>8.92</v>
          </cell>
          <cell r="F4095">
            <v>11.6</v>
          </cell>
        </row>
        <row r="4096">
          <cell r="B4096" t="str">
            <v>C1097</v>
          </cell>
          <cell r="C4096" t="str">
            <v>CARGA E ARRUMAÇÃO DE PEDRAS COM GUINDASTE MUNIDO DE CAÇAMBA METÁLICA</v>
          </cell>
          <cell r="D4096" t="str">
            <v>M3</v>
          </cell>
          <cell r="E4096">
            <v>16.02</v>
          </cell>
          <cell r="F4096">
            <v>20.83</v>
          </cell>
        </row>
        <row r="4097">
          <cell r="B4097" t="str">
            <v>C4289</v>
          </cell>
          <cell r="C4097" t="str">
            <v>CARGA E LANÇAMENTO DE BRITA P/ REVESTIMENTO, INCLUSIVE ESPALHAMENTO</v>
          </cell>
          <cell r="D4097" t="str">
            <v>M3</v>
          </cell>
          <cell r="E4097">
            <v>11.24</v>
          </cell>
          <cell r="F4097">
            <v>14.61</v>
          </cell>
        </row>
        <row r="4098">
          <cell r="B4098" t="str">
            <v>C4306</v>
          </cell>
          <cell r="C4098" t="str">
            <v>LAVRA, SELEÇÃO E ESTOQUE DE PEDRAS (1,00 T ATÉ 4,00 T)</v>
          </cell>
          <cell r="D4098" t="str">
            <v>M3</v>
          </cell>
          <cell r="E4098">
            <v>15.37</v>
          </cell>
          <cell r="F4098">
            <v>19.98</v>
          </cell>
        </row>
        <row r="4099">
          <cell r="B4099" t="str">
            <v>C4307</v>
          </cell>
          <cell r="C4099" t="str">
            <v>LAVRA, SELEÇÃO E ESTOQUE DE PEDRAS (1,00 T ATÉ 6,00 T)</v>
          </cell>
          <cell r="D4099" t="str">
            <v>M3</v>
          </cell>
          <cell r="E4099">
            <v>16.51</v>
          </cell>
          <cell r="F4099">
            <v>21.46</v>
          </cell>
        </row>
        <row r="4100">
          <cell r="B4100" t="str">
            <v>C4308</v>
          </cell>
          <cell r="C4100" t="str">
            <v>LAVRA, SELEÇÃO E ESTOQUE DE PEDRAS (0,0001 T ATÉ 1,00 T)</v>
          </cell>
          <cell r="D4100" t="str">
            <v>M3</v>
          </cell>
          <cell r="E4100">
            <v>15</v>
          </cell>
          <cell r="F4100">
            <v>19.5</v>
          </cell>
        </row>
        <row r="4101">
          <cell r="B4101" t="str">
            <v>C4332</v>
          </cell>
          <cell r="C4101" t="str">
            <v>TRANSPORTE DE PEDRAS ATÉ 1,0 T EM RODOVIA PAVIMENTADA (Y = 0,85 X + 1,60)</v>
          </cell>
          <cell r="D4101" t="str">
            <v>M3</v>
          </cell>
          <cell r="E4101">
            <v>0</v>
          </cell>
          <cell r="F4101">
            <v>0</v>
          </cell>
        </row>
        <row r="4102">
          <cell r="B4102" t="str">
            <v>C4413</v>
          </cell>
          <cell r="C4102" t="str">
            <v>TRANSPORTE DE PEDRA ATÉ 1,00 T EM TRECHO NÃO PAVIMENTADO (Y = 1,42 X + 1,60)</v>
          </cell>
          <cell r="D4102" t="str">
            <v>M3</v>
          </cell>
          <cell r="E4102">
            <v>0</v>
          </cell>
          <cell r="F4102">
            <v>0</v>
          </cell>
        </row>
        <row r="4103">
          <cell r="B4103" t="str">
            <v>C4313</v>
          </cell>
          <cell r="C4103" t="str">
            <v>TRANSPORTE DE PEDRAS DE 1,0 T ATÉ 6,0 T EM RODOVIA PAVIMENTADA (Y = 1,04 X + 2,59)</v>
          </cell>
          <cell r="D4103" t="str">
            <v>M3</v>
          </cell>
          <cell r="E4103">
            <v>0</v>
          </cell>
          <cell r="F4103">
            <v>0</v>
          </cell>
        </row>
        <row r="4104">
          <cell r="B4104" t="str">
            <v>C4414</v>
          </cell>
          <cell r="C4104" t="str">
            <v>TRANSPORTE DE PEDRA DE 1,00 T ATÉ 6,00 T EM TRECHO NÃO PAVIMENTADO (Y = 1,73 X + 2,59)</v>
          </cell>
          <cell r="D4104" t="str">
            <v>M3</v>
          </cell>
          <cell r="E4104">
            <v>0</v>
          </cell>
          <cell r="F4104">
            <v>0</v>
          </cell>
        </row>
        <row r="4105">
          <cell r="C4105" t="str">
            <v>DRAGAGEM</v>
          </cell>
          <cell r="F4105">
            <v>0</v>
          </cell>
        </row>
        <row r="4106">
          <cell r="B4106" t="str">
            <v>C4315</v>
          </cell>
          <cell r="C4106" t="str">
            <v>ATERRO HIDRÁULICO, INCLUINDO DRAGAGEM, ESPALHAMENTO NIVELADO E MOBILIZAÇÃO/DESMOBILIZAÇÃO DA DRAGA</v>
          </cell>
          <cell r="D4106" t="str">
            <v>M3</v>
          </cell>
          <cell r="E4106">
            <v>16.57</v>
          </cell>
          <cell r="F4106">
            <v>21.54</v>
          </cell>
        </row>
        <row r="4107">
          <cell r="B4107" t="str">
            <v>C4283</v>
          </cell>
          <cell r="C4107" t="str">
            <v>DRAGAGEM INCLUINDO MOBILIZAÇÃO/DESMOBILIZAÇÃO DA DRAGA</v>
          </cell>
          <cell r="D4107" t="str">
            <v>M2</v>
          </cell>
          <cell r="E4107">
            <v>14.64</v>
          </cell>
          <cell r="F4107">
            <v>19.03</v>
          </cell>
        </row>
        <row r="4108">
          <cell r="C4108" t="str">
            <v>TRANSPORTES PARA OBRAS RODOVIÁRIAS</v>
          </cell>
          <cell r="F4108">
            <v>0</v>
          </cell>
        </row>
        <row r="4109">
          <cell r="C4109" t="str">
            <v>LOCAL</v>
          </cell>
          <cell r="F4109">
            <v>0</v>
          </cell>
        </row>
        <row r="4110">
          <cell r="B4110" t="str">
            <v>C3143</v>
          </cell>
          <cell r="C4110" t="str">
            <v>TRANSPORTE LOCAL C/ DMT ATÉ 4,00 KM (Y = 0,54 X + 0,56)</v>
          </cell>
          <cell r="D4110" t="str">
            <v>T</v>
          </cell>
          <cell r="E4110">
            <v>0</v>
          </cell>
          <cell r="F4110">
            <v>0</v>
          </cell>
        </row>
        <row r="4111">
          <cell r="B4111" t="str">
            <v>C3144</v>
          </cell>
          <cell r="C4111" t="str">
            <v>TRANSPORTE LOCAL COM DMT ENTRE 4,01 Km E 30,00 Km (Y = 0,38 X + 0,56)</v>
          </cell>
          <cell r="D4111" t="str">
            <v>T</v>
          </cell>
          <cell r="E4111">
            <v>0</v>
          </cell>
          <cell r="F4111">
            <v>0</v>
          </cell>
        </row>
        <row r="4112">
          <cell r="B4112" t="str">
            <v>C4161</v>
          </cell>
          <cell r="C4112" t="str">
            <v>TRANSPORTE LOCAL C/ DMT SUPERIOR A 30,00 Km (Y = 0,30 X + 0,56)</v>
          </cell>
          <cell r="D4112" t="str">
            <v>T</v>
          </cell>
          <cell r="E4112">
            <v>0</v>
          </cell>
          <cell r="F4112">
            <v>0</v>
          </cell>
        </row>
        <row r="4113">
          <cell r="B4113" t="str">
            <v>C3157</v>
          </cell>
          <cell r="C4113" t="str">
            <v>TRANSPORTE LOCAL D'ÁGUA P/SERVIÇOS DE PAVIMENTAÇÃO C/ DMT SUPERIOR A 7,00 Km (Y = 0,53 X)</v>
          </cell>
          <cell r="D4113" t="str">
            <v>T</v>
          </cell>
          <cell r="E4113">
            <v>0</v>
          </cell>
          <cell r="F4113">
            <v>0</v>
          </cell>
        </row>
        <row r="4114">
          <cell r="B4114" t="str">
            <v>C3312</v>
          </cell>
          <cell r="C4114" t="str">
            <v>TRANSPORTE LOCAL DE BRITA P/ TRATAMENTOS SUPERFICIAIS (Y = 0,45 X + 2,23)</v>
          </cell>
          <cell r="D4114" t="str">
            <v>T</v>
          </cell>
          <cell r="E4114">
            <v>0</v>
          </cell>
          <cell r="F4114">
            <v>0</v>
          </cell>
        </row>
        <row r="4115">
          <cell r="B4115" t="str">
            <v>C3224</v>
          </cell>
          <cell r="C4115" t="str">
            <v>TRANSPORTE LOCAL DE LIGANTES BETUMINOSOS C/DMT SUPERIOR A 15,00 Km (Y = 0,94 X)</v>
          </cell>
          <cell r="D4115" t="str">
            <v>T</v>
          </cell>
          <cell r="E4115">
            <v>0</v>
          </cell>
          <cell r="F4115">
            <v>0</v>
          </cell>
        </row>
        <row r="4116">
          <cell r="B4116" t="str">
            <v>C3225</v>
          </cell>
          <cell r="C4116" t="str">
            <v>TRANSPORTE LOCAL DE MISTURA BETUMINOSA À FRIO (Y = 0,45 X + 1,34)</v>
          </cell>
          <cell r="D4116" t="str">
            <v>T</v>
          </cell>
          <cell r="E4116">
            <v>0</v>
          </cell>
          <cell r="F4116">
            <v>0</v>
          </cell>
        </row>
        <row r="4117">
          <cell r="B4117" t="str">
            <v>C3226</v>
          </cell>
          <cell r="C4117" t="str">
            <v>TRANSPORTE LOCAL DE MISTURA BETUMINOSA À QUENTE (Y = 0,45 X + 1,67)</v>
          </cell>
          <cell r="D4117" t="str">
            <v>T</v>
          </cell>
          <cell r="E4117">
            <v>0</v>
          </cell>
          <cell r="F4117">
            <v>0</v>
          </cell>
        </row>
        <row r="4118">
          <cell r="C4118" t="str">
            <v>COMERCIAL</v>
          </cell>
          <cell r="F4118">
            <v>0</v>
          </cell>
        </row>
        <row r="4119">
          <cell r="B4119" t="str">
            <v>C3311</v>
          </cell>
          <cell r="C4119" t="str">
            <v>TRANSPORTE COMERCIAL EM RODOVIA PAVIMENTADA (Y = 0,20 X)</v>
          </cell>
          <cell r="D4119" t="str">
            <v>T</v>
          </cell>
          <cell r="E4119">
            <v>0</v>
          </cell>
          <cell r="F4119">
            <v>0</v>
          </cell>
        </row>
        <row r="4120">
          <cell r="B4120" t="str">
            <v>C3310</v>
          </cell>
          <cell r="C4120" t="str">
            <v>TRANSPORTE COMERCIAL EM RODOVIA NÃO PAVIMENTADA (Y = 0,25 X)</v>
          </cell>
          <cell r="D4120" t="str">
            <v>T</v>
          </cell>
          <cell r="E4120">
            <v>0</v>
          </cell>
          <cell r="F4120">
            <v>0</v>
          </cell>
        </row>
        <row r="4121">
          <cell r="C4121" t="str">
            <v>MATERIAL BETUMINOSO</v>
          </cell>
          <cell r="F4121">
            <v>0</v>
          </cell>
        </row>
        <row r="4122">
          <cell r="B4122" t="str">
            <v>I0001</v>
          </cell>
          <cell r="C4122" t="str">
            <v>TRANSPORTE COMERCIAL DE MATERIAL BETUMINOSO À FRIO (Y = 0,26 X + 18,58)</v>
          </cell>
          <cell r="D4122" t="str">
            <v>T</v>
          </cell>
          <cell r="E4122">
            <v>0</v>
          </cell>
          <cell r="F4122">
            <v>0</v>
          </cell>
        </row>
        <row r="4123">
          <cell r="B4123" t="str">
            <v>I0002</v>
          </cell>
          <cell r="C4123" t="str">
            <v>TRANSPORTE COMERCIAL DE MATERIAL BETUMINOSO À QUENTE (Y = 0,29 X + 20,65)</v>
          </cell>
          <cell r="D4123" t="str">
            <v>T</v>
          </cell>
          <cell r="E4123">
            <v>0</v>
          </cell>
          <cell r="F4123">
            <v>0</v>
          </cell>
        </row>
        <row r="4124">
          <cell r="C4124" t="str">
            <v>SINALIZAÇÃO DO SISTEMA VIÁRIO</v>
          </cell>
          <cell r="F4124">
            <v>0</v>
          </cell>
        </row>
        <row r="4125">
          <cell r="C4125" t="str">
            <v>SINALIZAÇÃO HORIZONTAL</v>
          </cell>
          <cell r="F4125">
            <v>0</v>
          </cell>
        </row>
        <row r="4126">
          <cell r="B4126" t="str">
            <v>C0354</v>
          </cell>
          <cell r="C4126" t="str">
            <v>BALIZADOR EM PVC RÍGIDO D=3" C/ENCHIMENTO DE CONCRETO</v>
          </cell>
          <cell r="D4126" t="str">
            <v>UN</v>
          </cell>
          <cell r="E4126">
            <v>81.98</v>
          </cell>
          <cell r="F4126">
            <v>106.57</v>
          </cell>
        </row>
        <row r="4127">
          <cell r="B4127" t="str">
            <v>C3219</v>
          </cell>
          <cell r="C4127" t="str">
            <v>FAIXA.HORIZONTAL/TINTA REFLETIVA/RESINA ACRÍLICA À BASE D'ÁGUA</v>
          </cell>
          <cell r="D4127" t="str">
            <v>M2</v>
          </cell>
          <cell r="E4127">
            <v>12.66</v>
          </cell>
          <cell r="F4127">
            <v>16.46</v>
          </cell>
        </row>
        <row r="4128">
          <cell r="B4128" t="str">
            <v>C3220</v>
          </cell>
          <cell r="C4128" t="str">
            <v>FAIXA.HORIZONTAL/TINTA REFLETIVA/RESINA ACRÍLICA</v>
          </cell>
          <cell r="D4128" t="str">
            <v>M2</v>
          </cell>
          <cell r="E4128">
            <v>13.7</v>
          </cell>
          <cell r="F4128">
            <v>17.81</v>
          </cell>
        </row>
        <row r="4129">
          <cell r="B4129" t="str">
            <v>C3616</v>
          </cell>
          <cell r="C4129" t="str">
            <v>SEGREGADOR DE TRÁFEGO TIPO JABOTI: FORNECIMENTO E APLICAÇÃO</v>
          </cell>
          <cell r="D4129" t="str">
            <v>UN</v>
          </cell>
          <cell r="E4129">
            <v>87.75</v>
          </cell>
          <cell r="F4129">
            <v>114.08</v>
          </cell>
        </row>
        <row r="4130">
          <cell r="B4130" t="str">
            <v>C3236</v>
          </cell>
          <cell r="C4130" t="str">
            <v>SÍMBOLOS NO PAVIMENTO/RESINA ACRÍLICA</v>
          </cell>
          <cell r="D4130" t="str">
            <v>M2</v>
          </cell>
          <cell r="E4130">
            <v>15.93</v>
          </cell>
          <cell r="F4130">
            <v>20.71</v>
          </cell>
        </row>
        <row r="4131">
          <cell r="B4131" t="str">
            <v>C3237</v>
          </cell>
          <cell r="C4131" t="str">
            <v>SÍMBOLOS NO PAVIMENTO/RESINA ACRÍLICA À BASE D'ÁGUA</v>
          </cell>
          <cell r="D4131" t="str">
            <v>M2</v>
          </cell>
          <cell r="E4131">
            <v>15.01</v>
          </cell>
          <cell r="F4131">
            <v>19.51</v>
          </cell>
        </row>
        <row r="4132">
          <cell r="B4132" t="str">
            <v>C3116</v>
          </cell>
          <cell r="C4132" t="str">
            <v>SONORIZADOR PRÉ-MOLDADO DE CONCRETO (30MPA) L=9,00M</v>
          </cell>
          <cell r="D4132" t="str">
            <v>UN</v>
          </cell>
          <cell r="E4132">
            <v>1751.53</v>
          </cell>
          <cell r="F4132">
            <v>2276.99</v>
          </cell>
        </row>
        <row r="4133">
          <cell r="B4133" t="str">
            <v>C3117</v>
          </cell>
          <cell r="C4133" t="str">
            <v>TACHA REFLETIVA MONODIRECIONAL : FORNECIMENTO/APLICAÇÃO</v>
          </cell>
          <cell r="D4133" t="str">
            <v>UN</v>
          </cell>
          <cell r="E4133">
            <v>12.45</v>
          </cell>
          <cell r="F4133">
            <v>16.19</v>
          </cell>
        </row>
        <row r="4134">
          <cell r="B4134" t="str">
            <v>C4527</v>
          </cell>
          <cell r="C4134" t="str">
            <v>TACHA REFLETIVA BIDIRECIONAL: FORNECIMENTO/APLICAÇÃO</v>
          </cell>
          <cell r="D4134" t="str">
            <v>UN</v>
          </cell>
          <cell r="E4134">
            <v>14.25</v>
          </cell>
          <cell r="F4134">
            <v>18.53</v>
          </cell>
        </row>
        <row r="4135">
          <cell r="B4135" t="str">
            <v>C3118</v>
          </cell>
          <cell r="C4135" t="str">
            <v>TACHÃO REFLETIVO MONODIRECIONAL: FORNECIMENTO/APLICAÇÃO</v>
          </cell>
          <cell r="D4135" t="str">
            <v>UN</v>
          </cell>
          <cell r="E4135">
            <v>25.97</v>
          </cell>
          <cell r="F4135">
            <v>33.76</v>
          </cell>
        </row>
        <row r="4136">
          <cell r="B4136" t="str">
            <v>C4528</v>
          </cell>
          <cell r="C4136" t="str">
            <v>TACHÃO REFLETIVO BIDIRECIONAL: FORNECIMENTO/APLICAÇÃO</v>
          </cell>
          <cell r="D4136" t="str">
            <v>UN</v>
          </cell>
          <cell r="E4136">
            <v>28.24</v>
          </cell>
          <cell r="F4136">
            <v>36.71</v>
          </cell>
        </row>
        <row r="4137">
          <cell r="B4137" t="str">
            <v>C3119</v>
          </cell>
          <cell r="C4137" t="str">
            <v>TARTARUGAS: FORNECIMENTO/APLICAÇÃO</v>
          </cell>
          <cell r="D4137" t="str">
            <v>UN</v>
          </cell>
          <cell r="E4137">
            <v>22.65</v>
          </cell>
          <cell r="F4137">
            <v>29.45</v>
          </cell>
        </row>
        <row r="4138">
          <cell r="C4138" t="str">
            <v>SINALIZAÇÃO VERTICAL</v>
          </cell>
          <cell r="F4138">
            <v>0</v>
          </cell>
        </row>
        <row r="4139">
          <cell r="B4139" t="str">
            <v>C3350</v>
          </cell>
          <cell r="C4139" t="str">
            <v>BANDEIRA SIMPLES (H=1,50M) FORNECIMENTO/MONTAGEM</v>
          </cell>
          <cell r="D4139" t="str">
            <v>UN</v>
          </cell>
          <cell r="E4139">
            <v>12620.29</v>
          </cell>
          <cell r="F4139">
            <v>16406.38</v>
          </cell>
        </row>
        <row r="4140">
          <cell r="B4140" t="str">
            <v>C0362</v>
          </cell>
          <cell r="C4140" t="str">
            <v>BANDEIRA DUPLA (H=1,50M)FORNECIMENTO/MONTAGEM</v>
          </cell>
          <cell r="D4140" t="str">
            <v>UN</v>
          </cell>
          <cell r="E4140">
            <v>14609.55</v>
          </cell>
          <cell r="F4140">
            <v>18992.42</v>
          </cell>
        </row>
        <row r="4141">
          <cell r="B4141" t="str">
            <v>C3158</v>
          </cell>
          <cell r="C4141" t="str">
            <v>DEFENSAS METÁLICAS SEMI-MALEÁVEIS SIMPLES</v>
          </cell>
          <cell r="D4141" t="str">
            <v>M</v>
          </cell>
          <cell r="E4141">
            <v>253.92</v>
          </cell>
          <cell r="F4141">
            <v>330.1</v>
          </cell>
        </row>
        <row r="4142">
          <cell r="B4142" t="str">
            <v>C3321</v>
          </cell>
          <cell r="C4142" t="str">
            <v>MARCO DE REFERÊNCIA DO SISTEMA RODOVIÁRIO ESTADUAL (S.R.E) EM CONCRETO</v>
          </cell>
          <cell r="D4142" t="str">
            <v>UN</v>
          </cell>
          <cell r="E4142">
            <v>34.36</v>
          </cell>
          <cell r="F4142">
            <v>44.67</v>
          </cell>
        </row>
        <row r="4143">
          <cell r="B4143" t="str">
            <v>C3370</v>
          </cell>
          <cell r="C4143" t="str">
            <v>MARCO QUILOMÉTRICO REFLETIVO EM AÇO GALVANIZADO</v>
          </cell>
          <cell r="D4143" t="str">
            <v>M2</v>
          </cell>
          <cell r="E4143">
            <v>457.29</v>
          </cell>
          <cell r="F4143">
            <v>594.48</v>
          </cell>
        </row>
        <row r="4144">
          <cell r="B4144" t="str">
            <v>C3286</v>
          </cell>
          <cell r="C4144" t="str">
            <v>MARCO QUILOMÉTRICO REFLETIVO EM AÇO GALVANIZADO C/PELÍCULA ANTI-PICHANTE</v>
          </cell>
          <cell r="D4144" t="str">
            <v>M2</v>
          </cell>
          <cell r="E4144">
            <v>487.29</v>
          </cell>
          <cell r="F4144">
            <v>633.48</v>
          </cell>
        </row>
        <row r="4145">
          <cell r="B4145" t="str">
            <v>C3371</v>
          </cell>
          <cell r="C4145" t="str">
            <v>MARCO QUILOMÉTRICO REFLETIVO EM ALUMÍNIO</v>
          </cell>
          <cell r="D4145" t="str">
            <v>M2</v>
          </cell>
          <cell r="E4145">
            <v>480.29</v>
          </cell>
          <cell r="F4145">
            <v>624.38</v>
          </cell>
        </row>
        <row r="4146">
          <cell r="B4146" t="str">
            <v>C3285</v>
          </cell>
          <cell r="C4146" t="str">
            <v>MARCO QUILOMÉTRICO REFLETIVO EM ALUMÍNIO C/PELÍCULA ANTI-PICHANTE</v>
          </cell>
          <cell r="D4146" t="str">
            <v>M2</v>
          </cell>
          <cell r="E4146">
            <v>510.29</v>
          </cell>
          <cell r="F4146">
            <v>663.38</v>
          </cell>
        </row>
        <row r="4147">
          <cell r="B4147" t="str">
            <v>C3372</v>
          </cell>
          <cell r="C4147" t="str">
            <v>MARCO QUILOMÉTRICO REFLETIVO EM POLIÉSTER C/ FIBRA DE VIDRO</v>
          </cell>
          <cell r="D4147" t="str">
            <v>M2</v>
          </cell>
          <cell r="E4147">
            <v>793.29</v>
          </cell>
          <cell r="F4147">
            <v>1031.28</v>
          </cell>
        </row>
        <row r="4148">
          <cell r="B4148" t="str">
            <v>C3287</v>
          </cell>
          <cell r="C4148" t="str">
            <v>MARCO QUILOMÉTRICO REFLETIVO EM POLIÉSTER C/FIBRA DE VIDRO C/PELÍCULA ANTI-PICHANTE</v>
          </cell>
          <cell r="D4148" t="str">
            <v>M2</v>
          </cell>
          <cell r="E4148">
            <v>823.29</v>
          </cell>
          <cell r="F4148">
            <v>1070.28</v>
          </cell>
        </row>
        <row r="4149">
          <cell r="B4149" t="str">
            <v>C3362</v>
          </cell>
          <cell r="C4149" t="str">
            <v>PAINEL REFLETIVO EM AÇO GALVANIZADO</v>
          </cell>
          <cell r="D4149" t="str">
            <v>M2</v>
          </cell>
          <cell r="E4149">
            <v>429.9</v>
          </cell>
          <cell r="F4149">
            <v>558.87</v>
          </cell>
        </row>
        <row r="4150">
          <cell r="B4150" t="str">
            <v>C3291</v>
          </cell>
          <cell r="C4150" t="str">
            <v>PAINEL REFLETIVO EM AÇO GALVANIZADO C/PELÍCULA ANTI-PICHANTE</v>
          </cell>
          <cell r="D4150" t="str">
            <v>M2</v>
          </cell>
          <cell r="E4150">
            <v>459.9</v>
          </cell>
          <cell r="F4150">
            <v>597.87</v>
          </cell>
        </row>
        <row r="4151">
          <cell r="B4151" t="str">
            <v>C3363</v>
          </cell>
          <cell r="C4151" t="str">
            <v>PAINEL REFLETIVO EM ALUMÍNIO</v>
          </cell>
          <cell r="D4151" t="str">
            <v>M2</v>
          </cell>
          <cell r="E4151">
            <v>452.9</v>
          </cell>
          <cell r="F4151">
            <v>588.77</v>
          </cell>
        </row>
        <row r="4152">
          <cell r="B4152" t="str">
            <v>C3290</v>
          </cell>
          <cell r="C4152" t="str">
            <v>PAINEL REFLETIVO EM ALUMÍNIO C/PELÍCULA ANTI-PICHANTE</v>
          </cell>
          <cell r="D4152" t="str">
            <v>M2</v>
          </cell>
          <cell r="E4152">
            <v>482.9</v>
          </cell>
          <cell r="F4152">
            <v>627.77</v>
          </cell>
        </row>
        <row r="4153">
          <cell r="B4153" t="str">
            <v>C3374</v>
          </cell>
          <cell r="C4153" t="str">
            <v>PAINEL REFLETIVO EM POLIÉSTER COM FIBRA DE VIDRO</v>
          </cell>
          <cell r="D4153" t="str">
            <v>M2</v>
          </cell>
          <cell r="E4153">
            <v>766.8</v>
          </cell>
          <cell r="F4153">
            <v>996.84</v>
          </cell>
        </row>
        <row r="4154">
          <cell r="B4154" t="str">
            <v>C3292</v>
          </cell>
          <cell r="C4154" t="str">
            <v>PAINEL REFLETIVO EM POLIÉSTER COM FIBRA DE VIDRO C/PELÍCULA ANTI-PICHANTE</v>
          </cell>
          <cell r="D4154" t="str">
            <v>M2</v>
          </cell>
          <cell r="E4154">
            <v>795.9</v>
          </cell>
          <cell r="F4154">
            <v>1034.67</v>
          </cell>
        </row>
        <row r="4155">
          <cell r="B4155" t="str">
            <v>C3364</v>
          </cell>
          <cell r="C4155" t="str">
            <v>PAINEL SEMI-REFLETIVO EM AÇO GALVANIZADO</v>
          </cell>
          <cell r="D4155" t="str">
            <v>M2</v>
          </cell>
          <cell r="E4155">
            <v>303.9</v>
          </cell>
          <cell r="F4155">
            <v>395.07</v>
          </cell>
        </row>
        <row r="4156">
          <cell r="B4156" t="str">
            <v>C3294</v>
          </cell>
          <cell r="C4156" t="str">
            <v>PAINEL SEMI-REFLETIVO EM AÇO GALVANIZADO C/PELÍCULA ANTI-PICHANTE</v>
          </cell>
          <cell r="D4156" t="str">
            <v>M2</v>
          </cell>
          <cell r="E4156">
            <v>333.9</v>
          </cell>
          <cell r="F4156">
            <v>434.07</v>
          </cell>
        </row>
        <row r="4157">
          <cell r="B4157" t="str">
            <v>C3365</v>
          </cell>
          <cell r="C4157" t="str">
            <v>PAINEL SEMI-REFLETIVO EM ALUMÍNIO</v>
          </cell>
          <cell r="D4157" t="str">
            <v>M2</v>
          </cell>
          <cell r="E4157">
            <v>424.9</v>
          </cell>
          <cell r="F4157">
            <v>552.37</v>
          </cell>
        </row>
        <row r="4158">
          <cell r="B4158" t="str">
            <v>C3293</v>
          </cell>
          <cell r="C4158" t="str">
            <v>PAINEL SEMI-REFLETIVO EM ALUMÍNIO C/PELÍCULA ANTI-PICHANTE</v>
          </cell>
          <cell r="D4158" t="str">
            <v>M2</v>
          </cell>
          <cell r="E4158">
            <v>454.9</v>
          </cell>
          <cell r="F4158">
            <v>591.37</v>
          </cell>
        </row>
        <row r="4159">
          <cell r="B4159" t="str">
            <v>C3366</v>
          </cell>
          <cell r="C4159" t="str">
            <v>PAINEL SEMI-REFLETIVO EM POLIÉSTER COM FIBRA DE VIDRO</v>
          </cell>
          <cell r="D4159" t="str">
            <v>M2</v>
          </cell>
          <cell r="E4159">
            <v>670.9</v>
          </cell>
          <cell r="F4159">
            <v>872.17</v>
          </cell>
        </row>
        <row r="4160">
          <cell r="B4160" t="str">
            <v>C3295</v>
          </cell>
          <cell r="C4160" t="str">
            <v>PAINEL SEMI-REFLETIVO EM POLIÉSTER COM FIBRA DE VIDRO C/PELÍCULA ANTI-PICHANTE</v>
          </cell>
          <cell r="D4160" t="str">
            <v>M2</v>
          </cell>
          <cell r="E4160">
            <v>700.9</v>
          </cell>
          <cell r="F4160">
            <v>911.17</v>
          </cell>
        </row>
        <row r="4161">
          <cell r="B4161" t="str">
            <v>C3353</v>
          </cell>
          <cell r="C4161" t="str">
            <v>PLACA DE REGULAMENTAÇÃO/ADVERTÊNCIA REFLETIVA EM ACO GALVANIZADO</v>
          </cell>
          <cell r="D4161" t="str">
            <v>M2</v>
          </cell>
          <cell r="E4161">
            <v>457.18</v>
          </cell>
          <cell r="F4161">
            <v>594.33</v>
          </cell>
        </row>
        <row r="4162">
          <cell r="B4162" t="str">
            <v>C3297</v>
          </cell>
          <cell r="C4162" t="str">
            <v>PLACA DE REGULAMENTAÇÃO/ADVERTÊNCIA REFLETIVA EM AÇO GALVANIZADO C/PELÍCULA ANTI-PICHANTE</v>
          </cell>
          <cell r="D4162" t="str">
            <v>M2</v>
          </cell>
          <cell r="E4162">
            <v>487.18</v>
          </cell>
          <cell r="F4162">
            <v>633.33</v>
          </cell>
        </row>
        <row r="4163">
          <cell r="B4163" t="str">
            <v>C3354</v>
          </cell>
          <cell r="C4163" t="str">
            <v>PLACA DE REGULAMENTAÇÃO/ADVERTÊNCIA REFLETIVA EM ALUMÍNIO</v>
          </cell>
          <cell r="D4163" t="str">
            <v>M2</v>
          </cell>
          <cell r="E4163">
            <v>480.18</v>
          </cell>
          <cell r="F4163">
            <v>624.23</v>
          </cell>
        </row>
        <row r="4164">
          <cell r="B4164" t="str">
            <v>C3296</v>
          </cell>
          <cell r="C4164" t="str">
            <v>PLACA DE REGULAMENTAÇÃO/ADVERTÊNCIA REFLETIVA EM ALUMÍNIO C/PELÍCULA ANTI-PICHANTE</v>
          </cell>
          <cell r="D4164" t="str">
            <v>M2</v>
          </cell>
          <cell r="E4164">
            <v>510.18</v>
          </cell>
          <cell r="F4164">
            <v>663.23</v>
          </cell>
        </row>
        <row r="4165">
          <cell r="B4165" t="str">
            <v>C3355</v>
          </cell>
          <cell r="C4165" t="str">
            <v>PLACA DE REGULAMENTAÇÃO/ADVERTÊNCIA REFLETIVA EM POLIÉSTER COM FIBRA DE VIDRO</v>
          </cell>
          <cell r="D4165" t="str">
            <v>M2</v>
          </cell>
          <cell r="E4165">
            <v>793.18</v>
          </cell>
          <cell r="F4165">
            <v>1031.13</v>
          </cell>
        </row>
        <row r="4166">
          <cell r="B4166" t="str">
            <v>C3298</v>
          </cell>
          <cell r="C4166" t="str">
            <v>PLACA DE REGULAMENTAÇÃO/ADVERTÊNCIA REFLETIVA EM POLIÉSTER COM FIBRA DE VIDRO C/PELÍCULA ANTI-PICHANTE</v>
          </cell>
          <cell r="D4166" t="str">
            <v>M2</v>
          </cell>
          <cell r="E4166">
            <v>823.18</v>
          </cell>
          <cell r="F4166">
            <v>1070.13</v>
          </cell>
        </row>
        <row r="4167">
          <cell r="B4167" t="str">
            <v>C3367</v>
          </cell>
          <cell r="C4167" t="str">
            <v>PLACA DE SINALIZAÇÃO DE OBRA EM AÇO GALVANIZADO</v>
          </cell>
          <cell r="D4167" t="str">
            <v>M2</v>
          </cell>
          <cell r="E4167">
            <v>455.9</v>
          </cell>
          <cell r="F4167">
            <v>592.67</v>
          </cell>
        </row>
        <row r="4168">
          <cell r="B4168" t="str">
            <v>C3299</v>
          </cell>
          <cell r="C4168" t="str">
            <v>PLACA DE SINALIZAÇÃO DE OBRA EM AÇO GALVANIZADO C/PELÍCULA ANTI-PICHANTE</v>
          </cell>
          <cell r="D4168" t="str">
            <v>M2</v>
          </cell>
          <cell r="E4168">
            <v>485.9</v>
          </cell>
          <cell r="F4168">
            <v>631.67</v>
          </cell>
        </row>
        <row r="4169">
          <cell r="B4169" t="str">
            <v>C3368</v>
          </cell>
          <cell r="C4169" t="str">
            <v>PLACA DE SINALIZAÇÃO DE OBRA REFLETIVA EM ALUMÍNIO</v>
          </cell>
          <cell r="D4169" t="str">
            <v>M2</v>
          </cell>
          <cell r="E4169">
            <v>478.9</v>
          </cell>
          <cell r="F4169">
            <v>622.57</v>
          </cell>
        </row>
        <row r="4170">
          <cell r="B4170" t="str">
            <v>C3300</v>
          </cell>
          <cell r="C4170" t="str">
            <v>PLACA DE SINALIZAÇÃO DE OBRA REFLETIVA EM ALUMÍNIO C/PELÍCULA ANTI-PICHANTE</v>
          </cell>
          <cell r="D4170" t="str">
            <v>M2</v>
          </cell>
          <cell r="E4170">
            <v>508.9</v>
          </cell>
          <cell r="F4170">
            <v>661.57</v>
          </cell>
        </row>
        <row r="4171">
          <cell r="B4171" t="str">
            <v>C3369</v>
          </cell>
          <cell r="C4171" t="str">
            <v>PLACA DE SINALIZAÇÃO DE OBRA REFLETIVA EM POLIÉSTER C/ FIBRA DE VIDRO</v>
          </cell>
          <cell r="D4171" t="str">
            <v>M2</v>
          </cell>
          <cell r="E4171">
            <v>791.9</v>
          </cell>
          <cell r="F4171">
            <v>1029.47</v>
          </cell>
        </row>
        <row r="4172">
          <cell r="B4172" t="str">
            <v>C3301</v>
          </cell>
          <cell r="C4172" t="str">
            <v>PLACA DE SINALIZAÇÃO DE OBRA REFLETIVA EM POLIÉSTER C/FIBRA DE VIDRO C/PELÍCULA ANTI-PICHANTE</v>
          </cell>
          <cell r="D4172" t="str">
            <v>M2</v>
          </cell>
          <cell r="E4172">
            <v>821.9</v>
          </cell>
          <cell r="F4172">
            <v>1068.47</v>
          </cell>
        </row>
        <row r="4173">
          <cell r="B4173" t="str">
            <v>C4550</v>
          </cell>
          <cell r="C4173" t="str">
            <v>PLACA DE SINALIZAÇÃO REFLETIVA COM REAPROVEITAMENTO DE CHAPA DE AÇO</v>
          </cell>
          <cell r="D4173" t="str">
            <v>M2</v>
          </cell>
          <cell r="E4173">
            <v>165.17</v>
          </cell>
          <cell r="F4173">
            <v>214.72</v>
          </cell>
        </row>
        <row r="4174">
          <cell r="B4174" t="str">
            <v>C4551</v>
          </cell>
          <cell r="C4174" t="str">
            <v>PLACA DE SINALIZAÇÃO SEMI-REFLETIVA COM REAPROVEITAMENTO DE CHAPA DE AÇO</v>
          </cell>
          <cell r="D4174" t="str">
            <v>M2</v>
          </cell>
          <cell r="E4174">
            <v>127.92</v>
          </cell>
          <cell r="F4174">
            <v>166.3</v>
          </cell>
        </row>
        <row r="4175">
          <cell r="B4175" t="str">
            <v>C3629</v>
          </cell>
          <cell r="C4175" t="str">
            <v>PLACA EM CHAPA GALVANIZADA C/ESTRUTURA INTERNA EM METALON PINTADA, IMPRESSÃO EM VINIL 02 FACES, ABRAÇADEIRAS</v>
          </cell>
          <cell r="D4175" t="str">
            <v>M2</v>
          </cell>
          <cell r="E4175">
            <v>521.95</v>
          </cell>
          <cell r="F4175">
            <v>678.54</v>
          </cell>
        </row>
        <row r="4176">
          <cell r="B4176" t="str">
            <v>C3356</v>
          </cell>
          <cell r="C4176" t="str">
            <v>PLACA INDICATIVA/EDUCATIVA/SERVIÇOS REFLETIVA EM AÇO GALVANIZADO</v>
          </cell>
          <cell r="D4176" t="str">
            <v>M2</v>
          </cell>
          <cell r="E4176">
            <v>492.54</v>
          </cell>
          <cell r="F4176">
            <v>640.3</v>
          </cell>
        </row>
        <row r="4177">
          <cell r="B4177" t="str">
            <v>C3303</v>
          </cell>
          <cell r="C4177" t="str">
            <v>PLACA INDICATIVA/EDUCATIVA/SERVIÇOS REFLETIVA EM AÇO GALVANIZADO C/PELÍCULA ANTI-PICHANTE</v>
          </cell>
          <cell r="D4177" t="str">
            <v>M2</v>
          </cell>
          <cell r="E4177">
            <v>522.54</v>
          </cell>
          <cell r="F4177">
            <v>679.3</v>
          </cell>
        </row>
        <row r="4178">
          <cell r="B4178" t="str">
            <v>C3357</v>
          </cell>
          <cell r="C4178" t="str">
            <v>PLACA INDICATIVA/EDUCATIVA/SERVIÇOS REFLETIVA EM ALUMÍNIO</v>
          </cell>
          <cell r="D4178" t="str">
            <v>M2</v>
          </cell>
          <cell r="E4178">
            <v>515.54</v>
          </cell>
          <cell r="F4178">
            <v>670.2</v>
          </cell>
        </row>
        <row r="4179">
          <cell r="B4179" t="str">
            <v>C3302</v>
          </cell>
          <cell r="C4179" t="str">
            <v>PLACA INDICATIVA/EDUCATIVA/SERVIÇOS REFLETIVA EM ALUMÍNIO C/PELÍCULA ANTI-PICHANTE</v>
          </cell>
          <cell r="D4179" t="str">
            <v>M2</v>
          </cell>
          <cell r="E4179">
            <v>545.54</v>
          </cell>
          <cell r="F4179">
            <v>709.2</v>
          </cell>
        </row>
        <row r="4180">
          <cell r="B4180" t="str">
            <v>C3358</v>
          </cell>
          <cell r="C4180" t="str">
            <v>PLACA INDICATIVA/EDUCATIVA/SERVIÇOS REFLETIVA EM POLIÉSTER COM FIBRA DE VIDRO</v>
          </cell>
          <cell r="D4180" t="str">
            <v>M2</v>
          </cell>
          <cell r="E4180">
            <v>828.54</v>
          </cell>
          <cell r="F4180">
            <v>1077.1</v>
          </cell>
        </row>
        <row r="4181">
          <cell r="B4181" t="str">
            <v>C3304</v>
          </cell>
          <cell r="C4181" t="str">
            <v>PLACA INDICATIVA/EDUCATIVA/SERVIÇOS REFLETIVA EM POLIÉSTER COM FIBRA DE VIDRO C/PELÍCULA ANTI-PICHANTE</v>
          </cell>
          <cell r="D4181" t="str">
            <v>M2</v>
          </cell>
          <cell r="E4181">
            <v>858.54</v>
          </cell>
          <cell r="F4181">
            <v>1116.1</v>
          </cell>
        </row>
        <row r="4182">
          <cell r="B4182" t="str">
            <v>C3359</v>
          </cell>
          <cell r="C4182" t="str">
            <v>PLACA INDICATIVA/EDUCATIVA/SERVIÇOS SEMI-REFLETIVA EM AÇO GALVANIZADO</v>
          </cell>
          <cell r="D4182" t="str">
            <v>M2</v>
          </cell>
          <cell r="E4182">
            <v>366.54</v>
          </cell>
          <cell r="F4182">
            <v>476.5</v>
          </cell>
        </row>
        <row r="4183">
          <cell r="B4183" t="str">
            <v>C3307</v>
          </cell>
          <cell r="C4183" t="str">
            <v>PLACA INDICATIVA/EDUCATIVA/SERVIÇOS SEMI-REFLETIVA EM AÇO GALVANIZADO C/PELÍCULA ANTI-PICHANTE</v>
          </cell>
          <cell r="D4183" t="str">
            <v>M2</v>
          </cell>
          <cell r="E4183">
            <v>396.54</v>
          </cell>
          <cell r="F4183">
            <v>515.5</v>
          </cell>
        </row>
        <row r="4184">
          <cell r="B4184" t="str">
            <v>C3360</v>
          </cell>
          <cell r="C4184" t="str">
            <v>PLACA INDICATIVA/EDUCATIVA/SERVIÇOS SEMI-REFLETIVA EM ALUMÍNIO</v>
          </cell>
          <cell r="D4184" t="str">
            <v>M2</v>
          </cell>
          <cell r="E4184">
            <v>487.54</v>
          </cell>
          <cell r="F4184">
            <v>633.8</v>
          </cell>
        </row>
        <row r="4185">
          <cell r="B4185" t="str">
            <v>C3306</v>
          </cell>
          <cell r="C4185" t="str">
            <v>PLACA INDICATIVA/EDUCATIVA/SERVIÇOS SEMI-REFLETIVA EM ALUMÍNIO C/PELÍCULA ANTI-PICHANTE</v>
          </cell>
          <cell r="D4185" t="str">
            <v>M2</v>
          </cell>
          <cell r="E4185">
            <v>517.54</v>
          </cell>
          <cell r="F4185">
            <v>672.8</v>
          </cell>
        </row>
        <row r="4186">
          <cell r="B4186" t="str">
            <v>C3361</v>
          </cell>
          <cell r="C4186" t="str">
            <v>PLACA INDICATIVA/EDUCATIVA/SERVIÇOS SEMI-REFLETIVA EM POLIÉSTER C/ FIBRA DE VIDRO</v>
          </cell>
          <cell r="D4186" t="str">
            <v>M2</v>
          </cell>
          <cell r="E4186">
            <v>733.54</v>
          </cell>
          <cell r="F4186">
            <v>953.6</v>
          </cell>
        </row>
        <row r="4187">
          <cell r="B4187" t="str">
            <v>C3305</v>
          </cell>
          <cell r="C4187" t="str">
            <v>PLACA INDICATIVA/EDUCATIVA/SERVIÇOS SEMI-REFLETIVA EM POLIÉSTER C/FIBRA DE VIDRO C/PELÍCULA ANTI-PICHANTE</v>
          </cell>
          <cell r="D4187" t="str">
            <v>M2</v>
          </cell>
          <cell r="E4187">
            <v>763.54</v>
          </cell>
          <cell r="F4187">
            <v>992.6</v>
          </cell>
        </row>
        <row r="4188">
          <cell r="B4188" t="str">
            <v>C3349</v>
          </cell>
          <cell r="C4188" t="str">
            <v>PORTICO SIMPLES=FORNECIMENTO/MONTAGEM</v>
          </cell>
          <cell r="D4188" t="str">
            <v>UN</v>
          </cell>
          <cell r="E4188">
            <v>23134.07</v>
          </cell>
          <cell r="F4188">
            <v>30074.29</v>
          </cell>
        </row>
        <row r="4189">
          <cell r="B4189" t="str">
            <v>C3099</v>
          </cell>
          <cell r="C4189" t="str">
            <v>PORTICO DUPLO=FORNECIMENTO E MONTAGEM</v>
          </cell>
          <cell r="D4189" t="str">
            <v>UN</v>
          </cell>
          <cell r="E4189">
            <v>32168.95</v>
          </cell>
          <cell r="F4189">
            <v>41819.64</v>
          </cell>
        </row>
        <row r="4190">
          <cell r="C4190" t="str">
            <v>URBANIZAÇÃO/PAISAGISMO</v>
          </cell>
          <cell r="F4190">
            <v>0</v>
          </cell>
        </row>
        <row r="4191">
          <cell r="C4191" t="str">
            <v>URBANIZAÇÃO</v>
          </cell>
          <cell r="F4191">
            <v>0</v>
          </cell>
        </row>
        <row r="4192">
          <cell r="B4192" t="str">
            <v>C0004</v>
          </cell>
          <cell r="C4192" t="str">
            <v>ABRIGO PRÉ-MOLDADO EM CONCRETO (PARADA DE ÔNIBUS)</v>
          </cell>
          <cell r="D4192" t="str">
            <v>UN</v>
          </cell>
          <cell r="E4192">
            <v>4106.28</v>
          </cell>
          <cell r="F4192">
            <v>5338.16</v>
          </cell>
        </row>
        <row r="4193">
          <cell r="B4193" t="str">
            <v>C0114</v>
          </cell>
          <cell r="C4193" t="str">
            <v>AREIA FINA E PIÇARRA 1:1</v>
          </cell>
          <cell r="D4193" t="str">
            <v>M3</v>
          </cell>
          <cell r="E4193">
            <v>38.31</v>
          </cell>
          <cell r="F4193">
            <v>49.8</v>
          </cell>
        </row>
        <row r="4194">
          <cell r="B4194" t="str">
            <v>C3641</v>
          </cell>
          <cell r="C4194" t="str">
            <v>BALANÇO ANDORINHA C/02 CADEIRAS, CONFECÇÃO EM TUBO VAPOR E PINTURA ESMALTE SINTÉTICO</v>
          </cell>
          <cell r="D4194" t="str">
            <v>UN</v>
          </cell>
          <cell r="E4194">
            <v>420.16</v>
          </cell>
          <cell r="F4194">
            <v>546.21</v>
          </cell>
        </row>
        <row r="4195">
          <cell r="B4195" t="str">
            <v>C0352</v>
          </cell>
          <cell r="C4195" t="str">
            <v>BALANÇO ANDORINHA C/03 CADEIRAS, CONFECÇÃO EM TUBO VAPOR E PINTURA ESMALTE SINTÉTICO</v>
          </cell>
          <cell r="D4195" t="str">
            <v>UN</v>
          </cell>
          <cell r="E4195">
            <v>549.83</v>
          </cell>
          <cell r="F4195">
            <v>714.78</v>
          </cell>
        </row>
        <row r="4196">
          <cell r="B4196" t="str">
            <v>C3611</v>
          </cell>
          <cell r="C4196" t="str">
            <v>BANCO DE MADEIRA C/ASSENTO FIXADO EM CONCRETO E ENCOSTO FIXADO EM TUBO DE AÇO GALVANIZADO 3" (MÓDULO DE 2,60m)</v>
          </cell>
          <cell r="D4196" t="str">
            <v>UN</v>
          </cell>
          <cell r="E4196">
            <v>503.8</v>
          </cell>
          <cell r="F4196">
            <v>654.94</v>
          </cell>
        </row>
        <row r="4197">
          <cell r="B4197" t="str">
            <v>C0360</v>
          </cell>
          <cell r="C4197" t="str">
            <v>BANCO DE MADEIRA C/ESTRUTURA DE FERRO - L= 3.00m</v>
          </cell>
          <cell r="D4197" t="str">
            <v>UN</v>
          </cell>
          <cell r="E4197">
            <v>448.99</v>
          </cell>
          <cell r="F4197">
            <v>583.69</v>
          </cell>
        </row>
        <row r="4198">
          <cell r="B4198" t="str">
            <v>C0361</v>
          </cell>
          <cell r="C4198" t="str">
            <v>BANCO EM ALVENARIA, TAMPO EM CONCRETO, C/ENCOSTO H=80cm (PINTADO)</v>
          </cell>
          <cell r="D4198" t="str">
            <v>M</v>
          </cell>
          <cell r="E4198">
            <v>62.36</v>
          </cell>
          <cell r="F4198">
            <v>81.07</v>
          </cell>
        </row>
        <row r="4199">
          <cell r="B4199" t="str">
            <v>C3439</v>
          </cell>
          <cell r="C4199" t="str">
            <v>BANCO EM "U" S/ ENCOSTO E C/ TIJOLO APARENTE</v>
          </cell>
          <cell r="D4199" t="str">
            <v>M</v>
          </cell>
          <cell r="E4199">
            <v>146.36</v>
          </cell>
          <cell r="F4199">
            <v>190.27</v>
          </cell>
        </row>
        <row r="4200">
          <cell r="B4200" t="str">
            <v>C3440</v>
          </cell>
          <cell r="C4200" t="str">
            <v>BANCO EM "U" S/ ENCOSTO PADRÃO</v>
          </cell>
          <cell r="D4200" t="str">
            <v>M</v>
          </cell>
          <cell r="E4200">
            <v>156.41</v>
          </cell>
          <cell r="F4200">
            <v>203.33</v>
          </cell>
        </row>
        <row r="4201">
          <cell r="B4201" t="str">
            <v>C0462</v>
          </cell>
          <cell r="C4201" t="str">
            <v>BORBOLETA C/ CONTADOR DE ACESSO</v>
          </cell>
          <cell r="D4201" t="str">
            <v>UN</v>
          </cell>
          <cell r="E4201">
            <v>1811.55</v>
          </cell>
          <cell r="F4201">
            <v>2355.02</v>
          </cell>
        </row>
        <row r="4202">
          <cell r="B4202" t="str">
            <v>C0926</v>
          </cell>
          <cell r="C4202" t="str">
            <v>CARROSSEL DE RODA</v>
          </cell>
          <cell r="D4202" t="str">
            <v>UN</v>
          </cell>
          <cell r="E4202">
            <v>518.69</v>
          </cell>
          <cell r="F4202">
            <v>674.3</v>
          </cell>
        </row>
        <row r="4203">
          <cell r="B4203" t="str">
            <v>C3642</v>
          </cell>
          <cell r="C4203" t="str">
            <v>CARROSSEL ESPECIAL C/ 04 CADEIRAS, CONFECÇÃO EM TUBO VAPOR E PINTURA ESMALTE SINTÉTICO</v>
          </cell>
          <cell r="D4203" t="str">
            <v>UN</v>
          </cell>
          <cell r="E4203">
            <v>593.05</v>
          </cell>
          <cell r="F4203">
            <v>770.97</v>
          </cell>
        </row>
        <row r="4204">
          <cell r="B4204" t="str">
            <v>C3643</v>
          </cell>
          <cell r="C4204" t="str">
            <v>CARROSSEL TIPO OLA, CONFECÇÃO EM TUBO VAPOR E PINTURA ESMALTE SINTÉTICO</v>
          </cell>
          <cell r="D4204" t="str">
            <v>UN</v>
          </cell>
          <cell r="E4204">
            <v>549.83</v>
          </cell>
          <cell r="F4204">
            <v>714.78</v>
          </cell>
        </row>
        <row r="4205">
          <cell r="B4205" t="str">
            <v>C0864</v>
          </cell>
          <cell r="C4205" t="str">
            <v>CONJUNTO DE MASTRO P/ TRÊS BANDEIRAS E PEDESTAL</v>
          </cell>
          <cell r="D4205" t="str">
            <v>UN</v>
          </cell>
          <cell r="E4205">
            <v>1668.74</v>
          </cell>
          <cell r="F4205">
            <v>2169.36</v>
          </cell>
        </row>
        <row r="4206">
          <cell r="B4206" t="str">
            <v>C0865</v>
          </cell>
          <cell r="C4206" t="str">
            <v>CONJUNTO DE TABELAS P/ BASQUETE</v>
          </cell>
          <cell r="D4206" t="str">
            <v>CJ</v>
          </cell>
          <cell r="E4206">
            <v>357.72</v>
          </cell>
          <cell r="F4206">
            <v>465.04</v>
          </cell>
        </row>
        <row r="4207">
          <cell r="B4207" t="str">
            <v>C0925</v>
          </cell>
          <cell r="C4207" t="str">
            <v>CORRIMÃO EM TUBO GALVANIZADO DE 2"</v>
          </cell>
          <cell r="D4207" t="str">
            <v>M</v>
          </cell>
          <cell r="E4207">
            <v>54.41</v>
          </cell>
          <cell r="F4207">
            <v>70.73</v>
          </cell>
        </row>
        <row r="4208">
          <cell r="B4208" t="str">
            <v>C3644</v>
          </cell>
          <cell r="C4208" t="str">
            <v>EQUIPAMENTO GINASIUM, CONFECÇÃO EM TUBO VAPOR E PINTURA ESMALTE SINTÉTICO</v>
          </cell>
          <cell r="D4208" t="str">
            <v>UN</v>
          </cell>
          <cell r="E4208">
            <v>718.43</v>
          </cell>
          <cell r="F4208">
            <v>933.96</v>
          </cell>
        </row>
        <row r="4209">
          <cell r="B4209" t="str">
            <v>C2995</v>
          </cell>
          <cell r="C4209" t="str">
            <v>ESCADA HORIZONTAL E VERTICAL, CONFECÇÃO EM TUBO VAPOR E PINTURA ESMALTE SINTÉTICO</v>
          </cell>
          <cell r="D4209" t="str">
            <v>UN</v>
          </cell>
          <cell r="E4209">
            <v>420.16</v>
          </cell>
          <cell r="F4209">
            <v>546.21</v>
          </cell>
        </row>
        <row r="4210">
          <cell r="B4210" t="str">
            <v>C2997</v>
          </cell>
          <cell r="C4210" t="str">
            <v>ESCORREGADOR GRANDE, CONFECÇÃO EM TUBO VAPOR E PINTURA ESMALTE SINTÉTICO</v>
          </cell>
          <cell r="D4210" t="str">
            <v>UN</v>
          </cell>
          <cell r="E4210">
            <v>333.71</v>
          </cell>
          <cell r="F4210">
            <v>433.82</v>
          </cell>
        </row>
        <row r="4211">
          <cell r="B4211" t="str">
            <v>C3645</v>
          </cell>
          <cell r="C4211" t="str">
            <v>ESCORREGADOR PEQUENO, CONFECÇÃO EM TUBO VAPOR E PINTURA ESMALTE SINTÉTICO</v>
          </cell>
          <cell r="D4211" t="str">
            <v>UN</v>
          </cell>
          <cell r="E4211">
            <v>409.35</v>
          </cell>
          <cell r="F4211">
            <v>532.16</v>
          </cell>
        </row>
        <row r="4212">
          <cell r="B4212" t="str">
            <v>C1347</v>
          </cell>
          <cell r="C4212" t="str">
            <v>ESTRUTURA METÁLICA C/ TABELAS DE BASQUETE</v>
          </cell>
          <cell r="D4212" t="str">
            <v>CJ</v>
          </cell>
          <cell r="E4212">
            <v>1884.92</v>
          </cell>
          <cell r="F4212">
            <v>2450.4</v>
          </cell>
        </row>
        <row r="4213">
          <cell r="B4213" t="str">
            <v>C1348</v>
          </cell>
          <cell r="C4213" t="str">
            <v>ESTRUTURA METÁLICA DE TRAVES DE FUTEBOL DE CAMPO OFICIAL</v>
          </cell>
          <cell r="D4213" t="str">
            <v>CJ</v>
          </cell>
          <cell r="E4213">
            <v>1842.51</v>
          </cell>
          <cell r="F4213">
            <v>2395.26</v>
          </cell>
        </row>
        <row r="4214">
          <cell r="B4214" t="str">
            <v>C1349</v>
          </cell>
          <cell r="C4214" t="str">
            <v>ESTRUTURA METÁLICA DE TRAVES DE FUTSAL</v>
          </cell>
          <cell r="D4214" t="str">
            <v>CJ</v>
          </cell>
          <cell r="E4214">
            <v>778.03</v>
          </cell>
          <cell r="F4214">
            <v>1011.44</v>
          </cell>
        </row>
        <row r="4215">
          <cell r="B4215" t="str">
            <v>C1350</v>
          </cell>
          <cell r="C4215" t="str">
            <v>ESTRUTURA METÁLICA EM RODÍZIOS, C/ TABELAS DE BASQUETE</v>
          </cell>
          <cell r="D4215" t="str">
            <v>CJ</v>
          </cell>
          <cell r="E4215">
            <v>3437.9</v>
          </cell>
          <cell r="F4215">
            <v>4469.27</v>
          </cell>
        </row>
        <row r="4216">
          <cell r="B4216" t="str">
            <v>C1351</v>
          </cell>
          <cell r="C4216" t="str">
            <v>ESTRUTURA METÁLICA P/ REDE DE VOLEY</v>
          </cell>
          <cell r="D4216" t="str">
            <v>CJ</v>
          </cell>
          <cell r="E4216">
            <v>313.37</v>
          </cell>
          <cell r="F4216">
            <v>407.38</v>
          </cell>
        </row>
        <row r="4217">
          <cell r="B4217" t="str">
            <v>C3646</v>
          </cell>
          <cell r="C4217" t="str">
            <v>GAIOLA LABIRINTO, CONFECÇÃO EM TUBO VAPOR E PINTURA ESMALTE SINTÉTICO</v>
          </cell>
          <cell r="D4217" t="str">
            <v>UN</v>
          </cell>
          <cell r="E4217">
            <v>580.97</v>
          </cell>
          <cell r="F4217">
            <v>755.26</v>
          </cell>
        </row>
        <row r="4218">
          <cell r="B4218" t="str">
            <v>C3647</v>
          </cell>
          <cell r="C4218" t="str">
            <v>GANGORRA C/ 02 PRANCHAS, CONFECÇÃO EM TUBO VAPOR E PINTURA ESMALTE SINTÉTICO</v>
          </cell>
          <cell r="D4218" t="str">
            <v>UN</v>
          </cell>
          <cell r="E4218">
            <v>679.5</v>
          </cell>
          <cell r="F4218">
            <v>883.35</v>
          </cell>
        </row>
        <row r="4219">
          <cell r="B4219" t="str">
            <v>C3000</v>
          </cell>
          <cell r="C4219" t="str">
            <v>GANGORRA C/ 03 PRANCHAS, CONFECÇÃO EM TUBO VAPOR E PINTURA ESMALTE SINTÉTICO</v>
          </cell>
          <cell r="D4219" t="str">
            <v>UN</v>
          </cell>
          <cell r="E4219">
            <v>420.16</v>
          </cell>
          <cell r="F4219">
            <v>546.21</v>
          </cell>
        </row>
        <row r="4220">
          <cell r="B4220" t="str">
            <v>C3526</v>
          </cell>
          <cell r="C4220" t="str">
            <v>LIMPEZA MANUAL DE AGUAPÉS EM LAGOAS</v>
          </cell>
          <cell r="D4220" t="str">
            <v>M2</v>
          </cell>
          <cell r="E4220">
            <v>0.93</v>
          </cell>
          <cell r="F4220">
            <v>1.21</v>
          </cell>
        </row>
        <row r="4221">
          <cell r="B4221" t="str">
            <v>C3527</v>
          </cell>
          <cell r="C4221" t="str">
            <v>LIMPEZA MECANIZADA DE AGUAPÉS EM LAGOAS</v>
          </cell>
          <cell r="D4221" t="str">
            <v>M2</v>
          </cell>
          <cell r="E4221">
            <v>1.27</v>
          </cell>
          <cell r="F4221">
            <v>1.65</v>
          </cell>
        </row>
        <row r="4222">
          <cell r="B4222" t="str">
            <v>C3451</v>
          </cell>
          <cell r="C4222" t="str">
            <v>LIXEIRA EM FIBRA DE VIDRO CAP.=40L e DIAM.=35cm</v>
          </cell>
          <cell r="D4222" t="str">
            <v>UN</v>
          </cell>
          <cell r="E4222">
            <v>226.9</v>
          </cell>
          <cell r="F4222">
            <v>294.97</v>
          </cell>
        </row>
        <row r="4223">
          <cell r="B4223" t="str">
            <v>C3008</v>
          </cell>
          <cell r="C4223" t="str">
            <v>PASSARELA DE MADEIRA</v>
          </cell>
          <cell r="D4223" t="str">
            <v>UN</v>
          </cell>
          <cell r="E4223">
            <v>1338.44</v>
          </cell>
          <cell r="F4223">
            <v>1739.97</v>
          </cell>
        </row>
        <row r="4224">
          <cell r="B4224" t="str">
            <v>C2034</v>
          </cell>
          <cell r="C4224" t="str">
            <v>PREPARO DE TERRENO P/QUADRAS DE ESPORTES</v>
          </cell>
          <cell r="D4224" t="str">
            <v>M3</v>
          </cell>
          <cell r="E4224">
            <v>20.63</v>
          </cell>
          <cell r="F4224">
            <v>26.82</v>
          </cell>
        </row>
        <row r="4225">
          <cell r="B4225" t="str">
            <v>C2063</v>
          </cell>
          <cell r="C4225" t="str">
            <v>QUADRA DE ESPORTES (18X36)m</v>
          </cell>
          <cell r="D4225" t="str">
            <v>UN</v>
          </cell>
          <cell r="E4225">
            <v>34566.92</v>
          </cell>
          <cell r="F4225">
            <v>44937</v>
          </cell>
        </row>
        <row r="4226">
          <cell r="B4226" t="str">
            <v>C3060</v>
          </cell>
          <cell r="C4226" t="str">
            <v>TRAVE DE MADEIRA (3X2)m P/FUTEBOL DE CAMPO</v>
          </cell>
          <cell r="D4226" t="str">
            <v>UN</v>
          </cell>
          <cell r="E4226">
            <v>97.27</v>
          </cell>
          <cell r="F4226">
            <v>126.45</v>
          </cell>
        </row>
        <row r="4227">
          <cell r="C4227" t="str">
            <v>PAISAGISMO</v>
          </cell>
          <cell r="F4227">
            <v>0</v>
          </cell>
        </row>
        <row r="4228">
          <cell r="B4228" t="str">
            <v>C0112</v>
          </cell>
          <cell r="C4228" t="str">
            <v>ARBUSTOS ORNAMENTAIS EM GERAL. C/ ALTURA MÍNIMA DE 50CM</v>
          </cell>
          <cell r="D4228" t="str">
            <v>UN</v>
          </cell>
          <cell r="E4228">
            <v>10.95</v>
          </cell>
          <cell r="F4228">
            <v>14.24</v>
          </cell>
        </row>
        <row r="4229">
          <cell r="B4229" t="str">
            <v>C0113</v>
          </cell>
          <cell r="C4229" t="str">
            <v>ARBUSTOS ORNAMENTAIS EM GERAL INCLUSIVE CONSERVAÇÃO P/ 60 DIAS</v>
          </cell>
          <cell r="D4229" t="str">
            <v>M2</v>
          </cell>
          <cell r="E4229">
            <v>18.88</v>
          </cell>
          <cell r="F4229">
            <v>24.54</v>
          </cell>
        </row>
        <row r="4230">
          <cell r="B4230" t="str">
            <v>C3061</v>
          </cell>
          <cell r="C4230" t="str">
            <v>ÁRVORE C/ TUTOR E ADUBO</v>
          </cell>
          <cell r="D4230" t="str">
            <v>UN</v>
          </cell>
          <cell r="E4230">
            <v>19.45</v>
          </cell>
          <cell r="F4230">
            <v>25.29</v>
          </cell>
        </row>
        <row r="4231">
          <cell r="B4231" t="str">
            <v>C3062</v>
          </cell>
          <cell r="C4231" t="str">
            <v>ÁRVORE C/ TUTOR, GRADE, ADUBO E CAVA</v>
          </cell>
          <cell r="D4231" t="str">
            <v>UN</v>
          </cell>
          <cell r="E4231">
            <v>41.06</v>
          </cell>
          <cell r="F4231">
            <v>53.38</v>
          </cell>
        </row>
        <row r="4232">
          <cell r="B4232" t="str">
            <v>C0229</v>
          </cell>
          <cell r="C4232" t="str">
            <v>ÁRVORES ORNAMENTAIS EM GERAL. C/ ALTURA MÉDIA DE 2.50M.EXCETO PALMÁCEAS</v>
          </cell>
          <cell r="D4232" t="str">
            <v>UN</v>
          </cell>
          <cell r="E4232">
            <v>22.17</v>
          </cell>
          <cell r="F4232">
            <v>28.82</v>
          </cell>
        </row>
        <row r="4233">
          <cell r="B4233" t="str">
            <v>C0230</v>
          </cell>
          <cell r="C4233" t="str">
            <v>ÁRVORES ORNAMENTAIS EM GERAL.INCLUSIVE CONSERVAÇÃO</v>
          </cell>
          <cell r="D4233" t="str">
            <v>M2</v>
          </cell>
          <cell r="E4233">
            <v>59.18</v>
          </cell>
          <cell r="F4233">
            <v>76.93</v>
          </cell>
        </row>
        <row r="4234">
          <cell r="B4234" t="str">
            <v>C1080</v>
          </cell>
          <cell r="C4234" t="str">
            <v>DESPRAGUEJAMENTO DE ÁREAS GRAMADAS</v>
          </cell>
          <cell r="D4234" t="str">
            <v>M2</v>
          </cell>
          <cell r="E4234">
            <v>0.02</v>
          </cell>
          <cell r="F4234">
            <v>0.03</v>
          </cell>
        </row>
        <row r="4235">
          <cell r="B4235" t="str">
            <v>C1253</v>
          </cell>
          <cell r="C4235" t="str">
            <v>ESCAVAÇÃO, CARGA E TRANSPORTE DE TERRA RETIRADA DE CAVA ABERTA P/ PLANTIO .ATÉ 5KM</v>
          </cell>
          <cell r="D4235" t="str">
            <v>M3</v>
          </cell>
          <cell r="E4235">
            <v>46.44</v>
          </cell>
          <cell r="F4235">
            <v>60.37</v>
          </cell>
        </row>
        <row r="4236">
          <cell r="B4236" t="str">
            <v>C3443</v>
          </cell>
          <cell r="C4236" t="str">
            <v>GRAMA CAPIM DE BURRO / PAPUAN</v>
          </cell>
          <cell r="D4236" t="str">
            <v>M2</v>
          </cell>
          <cell r="E4236">
            <v>4.73</v>
          </cell>
          <cell r="F4236">
            <v>6.15</v>
          </cell>
        </row>
        <row r="4237">
          <cell r="B4237" t="str">
            <v>C1429</v>
          </cell>
          <cell r="C4237" t="str">
            <v>GRAMA EM ÁREAS EXTERNAS, INCLUSIVE MATERIAL</v>
          </cell>
          <cell r="D4237" t="str">
            <v>M2</v>
          </cell>
          <cell r="E4237">
            <v>3.76</v>
          </cell>
          <cell r="F4237">
            <v>4.89</v>
          </cell>
        </row>
        <row r="4238">
          <cell r="B4238" t="str">
            <v>C1430</v>
          </cell>
          <cell r="C4238" t="str">
            <v>GRAMA EM PLACAS E=6 CM FORNECIMENTO E PLANTIO</v>
          </cell>
          <cell r="D4238" t="str">
            <v>M2</v>
          </cell>
          <cell r="E4238">
            <v>6.5</v>
          </cell>
          <cell r="F4238">
            <v>8.45</v>
          </cell>
        </row>
        <row r="4239">
          <cell r="B4239" t="str">
            <v>C1431</v>
          </cell>
          <cell r="C4239" t="str">
            <v>GRAMA EM PLACAS.INCLUSIVE CONSERVAÇÃO</v>
          </cell>
          <cell r="D4239" t="str">
            <v>M2</v>
          </cell>
          <cell r="E4239">
            <v>7.49</v>
          </cell>
          <cell r="F4239">
            <v>9.74</v>
          </cell>
        </row>
        <row r="4240">
          <cell r="B4240" t="str">
            <v>C3426</v>
          </cell>
          <cell r="C4240" t="str">
            <v>GRAMA PARA TALUDE DE LAGOA, CONSERVAÇÃO ATÉ 45 DIAS</v>
          </cell>
          <cell r="D4240" t="str">
            <v>M2</v>
          </cell>
          <cell r="E4240">
            <v>1.78</v>
          </cell>
          <cell r="F4240">
            <v>2.31</v>
          </cell>
        </row>
        <row r="4241">
          <cell r="B4241" t="str">
            <v>C1452</v>
          </cell>
          <cell r="C4241" t="str">
            <v>HERBÁCEAS ORNAMENTAIS EM GERAL</v>
          </cell>
          <cell r="D4241" t="str">
            <v>M2</v>
          </cell>
          <cell r="E4241">
            <v>98.68</v>
          </cell>
          <cell r="F4241">
            <v>128.28</v>
          </cell>
        </row>
        <row r="4242">
          <cell r="B4242" t="str">
            <v>C1453</v>
          </cell>
          <cell r="C4242" t="str">
            <v>HERBÁCEAS ORNAMENTAIS EM GERAL.INCLUSIVE CONSERVAÇÃO P/ 60 DIAS</v>
          </cell>
          <cell r="D4242" t="str">
            <v>M2</v>
          </cell>
          <cell r="E4242">
            <v>119.11</v>
          </cell>
          <cell r="F4242">
            <v>154.84</v>
          </cell>
        </row>
        <row r="4243">
          <cell r="B4243" t="str">
            <v>C1454</v>
          </cell>
          <cell r="C4243" t="str">
            <v>HERBICIDA ESTERILIZANTE DE SOLO</v>
          </cell>
          <cell r="D4243" t="str">
            <v>M2</v>
          </cell>
          <cell r="E4243">
            <v>0.85</v>
          </cell>
          <cell r="F4243">
            <v>1.11</v>
          </cell>
        </row>
        <row r="4244">
          <cell r="B4244" t="str">
            <v>C1455</v>
          </cell>
          <cell r="C4244" t="str">
            <v>HERBICIDA ESTERILIZANTE DE SOLO</v>
          </cell>
          <cell r="D4244" t="str">
            <v>HA</v>
          </cell>
          <cell r="E4244">
            <v>813.83</v>
          </cell>
          <cell r="F4244">
            <v>1057.98</v>
          </cell>
        </row>
        <row r="4245">
          <cell r="B4245" t="str">
            <v>C1457</v>
          </cell>
          <cell r="C4245" t="str">
            <v>HIDROSSEMEADURA DE TERRENOS</v>
          </cell>
          <cell r="D4245" t="str">
            <v>HA</v>
          </cell>
          <cell r="E4245">
            <v>20131.58</v>
          </cell>
          <cell r="F4245">
            <v>26171.05</v>
          </cell>
        </row>
        <row r="4246">
          <cell r="B4246" t="str">
            <v>C1499</v>
          </cell>
          <cell r="C4246" t="str">
            <v>IRRIGAÇÃO DIÁRIA DE ÁREA PLANTADA</v>
          </cell>
          <cell r="D4246" t="str">
            <v>M2</v>
          </cell>
          <cell r="E4246">
            <v>0.12</v>
          </cell>
          <cell r="F4246">
            <v>0.16</v>
          </cell>
        </row>
        <row r="4247">
          <cell r="B4247" t="str">
            <v>C1612</v>
          </cell>
          <cell r="C4247" t="str">
            <v>LASTRO URBANIZADO C/ SEIXO ROLADO</v>
          </cell>
          <cell r="D4247" t="str">
            <v>M2</v>
          </cell>
          <cell r="E4247">
            <v>77.48</v>
          </cell>
          <cell r="F4247">
            <v>100.72</v>
          </cell>
        </row>
        <row r="4248">
          <cell r="B4248" t="str">
            <v>C1788</v>
          </cell>
          <cell r="C4248" t="str">
            <v>MANUTENÇÃO C/ COBERTURA DE TERRA VEGETAL P/ ÁREAS GRAMADAS</v>
          </cell>
          <cell r="D4248" t="str">
            <v>HA</v>
          </cell>
          <cell r="E4248">
            <v>5008.23</v>
          </cell>
          <cell r="F4248">
            <v>6510.7</v>
          </cell>
        </row>
        <row r="4249">
          <cell r="B4249" t="str">
            <v>C1789</v>
          </cell>
          <cell r="C4249" t="str">
            <v>MANUTENÇÃO C/ CORTE E REFILAMENTO DE ÁREAS GRAMADAS C/MICROTRATOR</v>
          </cell>
          <cell r="D4249" t="str">
            <v>HA</v>
          </cell>
          <cell r="E4249">
            <v>837.56</v>
          </cell>
          <cell r="F4249">
            <v>1088.83</v>
          </cell>
        </row>
        <row r="4250">
          <cell r="B4250" t="str">
            <v>C1781</v>
          </cell>
          <cell r="C4250" t="str">
            <v>MANUTENÇÃO CORTE.REFILAMENTO DE ÁREAS GRAMADAS C/ 25% DE OBSTÁCULOS</v>
          </cell>
          <cell r="D4250" t="str">
            <v>HA</v>
          </cell>
          <cell r="E4250">
            <v>671.36</v>
          </cell>
          <cell r="F4250">
            <v>872.77</v>
          </cell>
        </row>
        <row r="4251">
          <cell r="B4251" t="str">
            <v>C1782</v>
          </cell>
          <cell r="C4251" t="str">
            <v>MANUTENÇÃO, CORTE E REFILAMENTO DE ÁREAS GRAMADAS C/ROÇADEIRA TRACIONADA</v>
          </cell>
          <cell r="D4251" t="str">
            <v>HA</v>
          </cell>
          <cell r="E4251">
            <v>1088.13</v>
          </cell>
          <cell r="F4251">
            <v>1414.57</v>
          </cell>
        </row>
        <row r="4252">
          <cell r="B4252" t="str">
            <v>C1783</v>
          </cell>
          <cell r="C4252" t="str">
            <v>MANUTENÇÃO MENSAL DE ÁREA PLANTADA C/ LIMPEZA DIÁRIA</v>
          </cell>
          <cell r="D4252" t="str">
            <v>M2</v>
          </cell>
          <cell r="E4252">
            <v>0.07</v>
          </cell>
          <cell r="F4252">
            <v>0.09</v>
          </cell>
        </row>
        <row r="4253">
          <cell r="B4253" t="str">
            <v>C1787</v>
          </cell>
          <cell r="C4253" t="str">
            <v>MANUTENÇÃO MENSAL DE ÁREAS VERDES - IRRIGAÇÃO</v>
          </cell>
          <cell r="D4253" t="str">
            <v>HA</v>
          </cell>
          <cell r="E4253">
            <v>4841.25</v>
          </cell>
          <cell r="F4253">
            <v>6293.63</v>
          </cell>
        </row>
        <row r="4254">
          <cell r="B4254" t="str">
            <v>C1786</v>
          </cell>
          <cell r="C4254" t="str">
            <v>MANUTENÇÃO MENSAL DE ÁREAS VERDES - LIMPEZA GERAL E DIÁRIA</v>
          </cell>
          <cell r="D4254" t="str">
            <v>HA</v>
          </cell>
          <cell r="E4254">
            <v>754.99</v>
          </cell>
          <cell r="F4254">
            <v>981.49</v>
          </cell>
        </row>
        <row r="4255">
          <cell r="B4255" t="str">
            <v>C1784</v>
          </cell>
          <cell r="C4255" t="str">
            <v>MANUTENÇÃO MENSAL DE CANTEIROS C/ ATÉ 7.000 M2</v>
          </cell>
          <cell r="D4255" t="str">
            <v>M2</v>
          </cell>
          <cell r="E4255">
            <v>0.43</v>
          </cell>
          <cell r="F4255">
            <v>0.56</v>
          </cell>
        </row>
        <row r="4256">
          <cell r="B4256" t="str">
            <v>C1785</v>
          </cell>
          <cell r="C4256" t="str">
            <v>MANUTENÇÃO MENSAL P/PODA E LIMPEZA DE ARBUSTOS</v>
          </cell>
          <cell r="D4256" t="str">
            <v>M2</v>
          </cell>
          <cell r="E4256">
            <v>0.02</v>
          </cell>
          <cell r="F4256">
            <v>0.03</v>
          </cell>
        </row>
        <row r="4257">
          <cell r="B4257" t="str">
            <v>C2035</v>
          </cell>
          <cell r="C4257" t="str">
            <v>PREPARO E SUBSTITUIÇÃO DE TERRA P/PLANTAÇÃO</v>
          </cell>
          <cell r="D4257" t="str">
            <v>M3</v>
          </cell>
          <cell r="E4257">
            <v>40.31</v>
          </cell>
          <cell r="F4257">
            <v>52.4</v>
          </cell>
        </row>
        <row r="4258">
          <cell r="B4258" t="str">
            <v>C2235</v>
          </cell>
          <cell r="C4258" t="str">
            <v>REVOLVIMENTO MECÂNICO DE TERRA PROFUNDIDADE 20-30cm</v>
          </cell>
          <cell r="D4258" t="str">
            <v>M2</v>
          </cell>
          <cell r="E4258">
            <v>0.17</v>
          </cell>
          <cell r="F4258">
            <v>0.22</v>
          </cell>
        </row>
        <row r="4259">
          <cell r="B4259" t="str">
            <v>C2238</v>
          </cell>
          <cell r="C4259" t="str">
            <v>ROÇADO MANUAL INCLUSIVE RASTELAMENTO P/ HERBÁCEAS</v>
          </cell>
          <cell r="D4259" t="str">
            <v>M2</v>
          </cell>
          <cell r="E4259">
            <v>0.38</v>
          </cell>
          <cell r="F4259">
            <v>0.49</v>
          </cell>
        </row>
        <row r="4260">
          <cell r="B4260" t="str">
            <v>C2534</v>
          </cell>
          <cell r="C4260" t="str">
            <v>TRANSPORTE DE TERRA FÉRTIL.P/PLANTIO DE HERBÁCEAS/ÁRVORES ORNAMENTAIS</v>
          </cell>
          <cell r="D4260" t="str">
            <v>M3</v>
          </cell>
          <cell r="E4260">
            <v>2.64</v>
          </cell>
          <cell r="F4260">
            <v>3.43</v>
          </cell>
        </row>
        <row r="4261">
          <cell r="C4261" t="str">
            <v>PROTEÇÃO AMBIENTAL</v>
          </cell>
          <cell r="F4261">
            <v>0</v>
          </cell>
        </row>
        <row r="4262">
          <cell r="B4262" t="str">
            <v>C3259</v>
          </cell>
          <cell r="C4262" t="str">
            <v>CARGA E TRANSPORTE ATÉ 5KM DE REVESTIMENTO BETUMINOSO DEMOLIDO</v>
          </cell>
          <cell r="D4262" t="str">
            <v>M3</v>
          </cell>
          <cell r="E4262">
            <v>15.88</v>
          </cell>
          <cell r="F4262">
            <v>20.64</v>
          </cell>
        </row>
        <row r="4263">
          <cell r="B4263" t="str">
            <v>C3277</v>
          </cell>
          <cell r="C4263" t="str">
            <v>ESCARIFICAÇÃO DE JAZIDAS/EMPRÉSTIMOS/CAMINHOS DE SERVIÇOS</v>
          </cell>
          <cell r="D4263" t="str">
            <v>M3</v>
          </cell>
          <cell r="E4263">
            <v>1.21</v>
          </cell>
          <cell r="F4263">
            <v>1.57</v>
          </cell>
        </row>
        <row r="4264">
          <cell r="B4264" t="str">
            <v>C3279</v>
          </cell>
          <cell r="C4264" t="str">
            <v>ESCAVAÇÃO COM ESTOCAGEM DE MATERIAL EXPURGADO (TERRA VEGETAL)</v>
          </cell>
          <cell r="D4264" t="str">
            <v>M3</v>
          </cell>
          <cell r="E4264">
            <v>3.17</v>
          </cell>
          <cell r="F4264">
            <v>4.12</v>
          </cell>
        </row>
        <row r="4265">
          <cell r="B4265" t="str">
            <v>C3283</v>
          </cell>
          <cell r="C4265" t="str">
            <v>ESPALHAMENTO DO MATERIAL EXPURGADO (TERRA VEGETAL)</v>
          </cell>
          <cell r="D4265" t="str">
            <v>M3</v>
          </cell>
          <cell r="E4265">
            <v>2.38</v>
          </cell>
          <cell r="F4265">
            <v>3.09</v>
          </cell>
        </row>
        <row r="4266">
          <cell r="B4266" t="str">
            <v>C3308</v>
          </cell>
          <cell r="C4266" t="str">
            <v>RECONFORMAÇÃO DA FAIXA DE DOMÍNIO, EMPRÉSTIMOS, JAZIDAS E TALUDES</v>
          </cell>
          <cell r="D4266" t="str">
            <v>M2</v>
          </cell>
          <cell r="E4266">
            <v>0.12</v>
          </cell>
          <cell r="F4266">
            <v>0.16</v>
          </cell>
        </row>
        <row r="4267">
          <cell r="B4267" t="str">
            <v>C3108</v>
          </cell>
          <cell r="C4267" t="str">
            <v>REVESTIMENTO VEGETAL DE TALUDES</v>
          </cell>
          <cell r="D4267" t="str">
            <v>M2</v>
          </cell>
          <cell r="E4267">
            <v>0.74</v>
          </cell>
          <cell r="F4267">
            <v>0.96</v>
          </cell>
        </row>
        <row r="4268">
          <cell r="C4268" t="str">
            <v>MUROS E FECHAMENTOS</v>
          </cell>
          <cell r="F4268">
            <v>0</v>
          </cell>
        </row>
        <row r="4269">
          <cell r="C4269" t="str">
            <v>MUROS</v>
          </cell>
          <cell r="F4269">
            <v>0</v>
          </cell>
        </row>
        <row r="4270">
          <cell r="B4270" t="str">
            <v>C1803</v>
          </cell>
          <cell r="C4270" t="str">
            <v>MURETA C/TIJOLO MACIÇO, REBOCADA, INCL. FUNDAÇÕES</v>
          </cell>
          <cell r="D4270" t="str">
            <v>M2</v>
          </cell>
          <cell r="E4270">
            <v>101.75</v>
          </cell>
          <cell r="F4270">
            <v>132.28</v>
          </cell>
        </row>
        <row r="4271">
          <cell r="B4271" t="str">
            <v>C1804</v>
          </cell>
          <cell r="C4271" t="str">
            <v>MURO DIVISÓRIO C/BLOCOS DE CONCRETO 14x19x39 CM, H=1.80M, C/ SAPATA CORRIDA DE CONCRETO FCK = 13,5 MPa E PILARES DE CONCRETO</v>
          </cell>
          <cell r="D4271" t="str">
            <v>M</v>
          </cell>
          <cell r="E4271">
            <v>113.86</v>
          </cell>
          <cell r="F4271">
            <v>148.02</v>
          </cell>
        </row>
        <row r="4272">
          <cell r="B4272" t="str">
            <v>C1805</v>
          </cell>
          <cell r="C4272" t="str">
            <v>MURO DIVISÓRIO C/ BLOCOS DE CONCRETO 14x19x39 CM, H=1,80 M, SOBRE SAPATA CORRIDA, C/ PILARETES E CINTA DE AMARRAÇÃO DE CONCRETO C/ PINGADEIRAS</v>
          </cell>
          <cell r="D4272" t="str">
            <v>M</v>
          </cell>
          <cell r="E4272">
            <v>132.7</v>
          </cell>
          <cell r="F4272">
            <v>172.51</v>
          </cell>
        </row>
        <row r="4273">
          <cell r="B4273" t="str">
            <v>C2887</v>
          </cell>
          <cell r="C4273" t="str">
            <v>MURO EM ALVENARIA C/FUNDAÇÃO, REBOCO 2 FACES, ALTURA ÚTIL 1.80M</v>
          </cell>
          <cell r="D4273" t="str">
            <v>M</v>
          </cell>
          <cell r="E4273">
            <v>133.11</v>
          </cell>
          <cell r="F4273">
            <v>173.04</v>
          </cell>
        </row>
        <row r="4274">
          <cell r="B4274" t="str">
            <v>C1806</v>
          </cell>
          <cell r="C4274" t="str">
            <v>MURO C/MOURÕES E PLACAS PRÉ-FABRICADAS DE CONCRETO H=2.00M</v>
          </cell>
          <cell r="D4274" t="str">
            <v>M</v>
          </cell>
          <cell r="E4274">
            <v>169.38</v>
          </cell>
          <cell r="F4274">
            <v>220.19</v>
          </cell>
        </row>
        <row r="4275">
          <cell r="B4275" t="str">
            <v>C1807</v>
          </cell>
          <cell r="C4275" t="str">
            <v>MURO CONTORNO DE ALVENARIA. E CONCRETO(PILAR+CINTA),INCLUSIVE PINTURA</v>
          </cell>
          <cell r="D4275" t="str">
            <v>M2</v>
          </cell>
          <cell r="E4275">
            <v>105.56</v>
          </cell>
          <cell r="F4275">
            <v>137.23</v>
          </cell>
        </row>
        <row r="4276">
          <cell r="C4276" t="str">
            <v>ALAMBRADOS</v>
          </cell>
          <cell r="F4276">
            <v>0</v>
          </cell>
        </row>
        <row r="4277">
          <cell r="B4277" t="str">
            <v>C3736</v>
          </cell>
          <cell r="C4277" t="str">
            <v>ALAMBRADO C/ TELA DE ALUMÍNIO FIO ESP.=1.5 MM E MALHA DE (4X4)MM</v>
          </cell>
          <cell r="D4277" t="str">
            <v>M2</v>
          </cell>
          <cell r="E4277">
            <v>54.57</v>
          </cell>
          <cell r="F4277">
            <v>70.94</v>
          </cell>
        </row>
        <row r="4278">
          <cell r="B4278" t="str">
            <v>C0036</v>
          </cell>
          <cell r="C4278" t="str">
            <v>ALAMBRADO C/TELA DE ARAME GALVANIZADO.. ALTURA 2M</v>
          </cell>
          <cell r="D4278" t="str">
            <v>M</v>
          </cell>
          <cell r="E4278">
            <v>54.27</v>
          </cell>
          <cell r="F4278">
            <v>70.55</v>
          </cell>
        </row>
        <row r="4279">
          <cell r="B4279" t="str">
            <v>C3436</v>
          </cell>
          <cell r="C4279" t="str">
            <v>ALAMBRADO C/TELA DE NYLON FIO ESP.=3MM E MALHA DE (5 X 5)CM</v>
          </cell>
          <cell r="D4279" t="str">
            <v>M2</v>
          </cell>
          <cell r="E4279">
            <v>22.67</v>
          </cell>
          <cell r="F4279">
            <v>29.47</v>
          </cell>
        </row>
        <row r="4280">
          <cell r="B4280" t="str">
            <v>C3680</v>
          </cell>
          <cell r="C4280" t="str">
            <v>ALAMBRADO C/ TELA DE PVC FIO 10 MALHA DE 2"X2"</v>
          </cell>
          <cell r="D4280" t="str">
            <v>M2</v>
          </cell>
          <cell r="E4280">
            <v>43.95</v>
          </cell>
          <cell r="F4280">
            <v>57.14</v>
          </cell>
        </row>
        <row r="4281">
          <cell r="B4281" t="str">
            <v>C0037</v>
          </cell>
          <cell r="C4281" t="str">
            <v>ALAMBRADO C/TELA GALVANIZADA SOLDADA ALTURA 2M</v>
          </cell>
          <cell r="D4281" t="str">
            <v>M</v>
          </cell>
          <cell r="E4281">
            <v>39.77</v>
          </cell>
          <cell r="F4281">
            <v>51.7</v>
          </cell>
        </row>
        <row r="4282">
          <cell r="B4282" t="str">
            <v>C0035</v>
          </cell>
          <cell r="C4282" t="str">
            <v>ALAMBRADO C/ TUBO DE AÇO GALVANIZADO 2", INCLUSIVE PINTURA</v>
          </cell>
          <cell r="D4282" t="str">
            <v>M2</v>
          </cell>
          <cell r="E4282">
            <v>116.96</v>
          </cell>
          <cell r="F4282">
            <v>152.05</v>
          </cell>
        </row>
        <row r="4283">
          <cell r="B4283" t="str">
            <v>C0038</v>
          </cell>
          <cell r="C4283" t="str">
            <v>ALAMBRADO C/TUBO DE AÇO GALVANIZADO 4", INCLUSIVE PINTURA</v>
          </cell>
          <cell r="D4283" t="str">
            <v>M2</v>
          </cell>
          <cell r="E4283">
            <v>232.41</v>
          </cell>
          <cell r="F4283">
            <v>302.13</v>
          </cell>
        </row>
        <row r="4284">
          <cell r="B4284" t="str">
            <v>C0039</v>
          </cell>
          <cell r="C4284" t="str">
            <v>ALAMBRADO P/QUADRA ESPORTIVA ALTURA 1M</v>
          </cell>
          <cell r="D4284" t="str">
            <v>M</v>
          </cell>
          <cell r="E4284">
            <v>100.15</v>
          </cell>
          <cell r="F4284">
            <v>130.2</v>
          </cell>
        </row>
        <row r="4285">
          <cell r="B4285" t="str">
            <v>C0040</v>
          </cell>
          <cell r="C4285" t="str">
            <v>ALAMBRADO P/QUADRA ESPORTIVA ALTURA 4M</v>
          </cell>
          <cell r="D4285" t="str">
            <v>M</v>
          </cell>
          <cell r="E4285">
            <v>182.68</v>
          </cell>
          <cell r="F4285">
            <v>237.48</v>
          </cell>
        </row>
        <row r="4286">
          <cell r="C4286" t="str">
            <v>CERCAS</v>
          </cell>
          <cell r="F4286">
            <v>0</v>
          </cell>
        </row>
        <row r="4287">
          <cell r="B4287" t="str">
            <v>C0733</v>
          </cell>
          <cell r="C4287" t="str">
            <v>CERCA DE ARAME FARPADO 7 FIOS,MURETA C/ ALTURA DE 0,70M - FUNDAÇÃO E REBOCO NAS 2 FACES</v>
          </cell>
          <cell r="D4287" t="str">
            <v>M</v>
          </cell>
          <cell r="E4287">
            <v>93.13</v>
          </cell>
          <cell r="F4287">
            <v>121.07</v>
          </cell>
        </row>
        <row r="4288">
          <cell r="B4288" t="str">
            <v>C0735</v>
          </cell>
          <cell r="C4288" t="str">
            <v>CERCA C/ ESTACAS DE CONCRETO - 4 FIOS DE ARAME FARPADO</v>
          </cell>
          <cell r="D4288" t="str">
            <v>M</v>
          </cell>
          <cell r="E4288">
            <v>13.35</v>
          </cell>
          <cell r="F4288">
            <v>17.36</v>
          </cell>
        </row>
        <row r="4289">
          <cell r="B4289" t="str">
            <v>C0743</v>
          </cell>
          <cell r="C4289" t="str">
            <v>CERCA C/ ESTACAS DE CONCRETO - 6 FIOS DE ARAME FARPADO</v>
          </cell>
          <cell r="D4289" t="str">
            <v>M</v>
          </cell>
          <cell r="E4289">
            <v>16.48</v>
          </cell>
          <cell r="F4289">
            <v>21.42</v>
          </cell>
        </row>
        <row r="4290">
          <cell r="B4290" t="str">
            <v>C0736</v>
          </cell>
          <cell r="C4290" t="str">
            <v>CERCA C/ ESTACAS DE CONCRETO - 8 FIOS DE ARAME FARPADO</v>
          </cell>
          <cell r="D4290" t="str">
            <v>M</v>
          </cell>
          <cell r="E4290">
            <v>19.62</v>
          </cell>
          <cell r="F4290">
            <v>25.51</v>
          </cell>
        </row>
        <row r="4291">
          <cell r="B4291" t="str">
            <v>C0737</v>
          </cell>
          <cell r="C4291" t="str">
            <v>CERCA C/ ESTACAS DE MADEIRA - 4 FIOS DE ARAME FARPADO</v>
          </cell>
          <cell r="D4291" t="str">
            <v>M</v>
          </cell>
          <cell r="E4291">
            <v>5.94</v>
          </cell>
          <cell r="F4291">
            <v>7.72</v>
          </cell>
        </row>
        <row r="4292">
          <cell r="B4292" t="str">
            <v>C0738</v>
          </cell>
          <cell r="C4292" t="str">
            <v>CERCA C/ ESTACAS DE MADEIRA - 6 FIOS DE ARAME FARPADO</v>
          </cell>
          <cell r="D4292" t="str">
            <v>M</v>
          </cell>
          <cell r="E4292">
            <v>7.16</v>
          </cell>
          <cell r="F4292">
            <v>9.31</v>
          </cell>
        </row>
        <row r="4293">
          <cell r="B4293" t="str">
            <v>C0739</v>
          </cell>
          <cell r="C4293" t="str">
            <v>CERCA C/ ESTACAS DE MADEIRA - 8 FIOS DE ARAME FARPADO</v>
          </cell>
          <cell r="D4293" t="str">
            <v>M</v>
          </cell>
          <cell r="E4293">
            <v>8.85</v>
          </cell>
          <cell r="F4293">
            <v>11.51</v>
          </cell>
        </row>
        <row r="4294">
          <cell r="B4294" t="str">
            <v>C0734</v>
          </cell>
          <cell r="C4294" t="str">
            <v>CERCA C/ MOURÕES PM - CONCRETO E ARAME LISO - 6 FIOS</v>
          </cell>
          <cell r="D4294" t="str">
            <v>M²</v>
          </cell>
          <cell r="E4294">
            <v>54.69</v>
          </cell>
          <cell r="F4294">
            <v>71.1</v>
          </cell>
        </row>
        <row r="4295">
          <cell r="B4295" t="str">
            <v>C4555</v>
          </cell>
          <cell r="C4295" t="str">
            <v>CERCA COM PAINÉIS TIPO NYLOFOR, EM AÇO REVESTIDO, COR VERDE C/ ALTURA DE 2,43 m</v>
          </cell>
          <cell r="D4295" t="str">
            <v>M2</v>
          </cell>
          <cell r="E4295">
            <v>127.54</v>
          </cell>
          <cell r="F4295">
            <v>165.8</v>
          </cell>
        </row>
        <row r="4296">
          <cell r="B4296" t="str">
            <v>C0742</v>
          </cell>
          <cell r="C4296" t="str">
            <v>CERCA DE ARAME FARPADO - ESTACA PONTA VIRADA, C/11 FIOS</v>
          </cell>
          <cell r="D4296" t="str">
            <v>M</v>
          </cell>
          <cell r="E4296">
            <v>34.78</v>
          </cell>
          <cell r="F4296">
            <v>45.21</v>
          </cell>
        </row>
        <row r="4297">
          <cell r="B4297" t="str">
            <v>C0740</v>
          </cell>
          <cell r="C4297" t="str">
            <v>CERCA DE MADEIRA C/ ARAME GALVANIZADO</v>
          </cell>
          <cell r="D4297" t="str">
            <v>M2</v>
          </cell>
          <cell r="E4297">
            <v>36.92</v>
          </cell>
          <cell r="F4297">
            <v>48</v>
          </cell>
        </row>
        <row r="4298">
          <cell r="B4298" t="str">
            <v>C0741</v>
          </cell>
          <cell r="C4298" t="str">
            <v>CERCA DE MADEIRA C/ TRAVESSAS DE MADEIRA</v>
          </cell>
          <cell r="D4298" t="str">
            <v>M2</v>
          </cell>
          <cell r="E4298">
            <v>66.26</v>
          </cell>
          <cell r="F4298">
            <v>86.14</v>
          </cell>
        </row>
        <row r="4299">
          <cell r="B4299" t="str">
            <v>C3105</v>
          </cell>
          <cell r="C4299" t="str">
            <v>REMOÇÃO E RECOLOCAÇÃO DE CERCAS DE MADEIRA - 4 FIOS DE ARAME FARPADO</v>
          </cell>
          <cell r="D4299" t="str">
            <v>M</v>
          </cell>
          <cell r="E4299">
            <v>3.9</v>
          </cell>
          <cell r="F4299">
            <v>5.07</v>
          </cell>
        </row>
        <row r="4300">
          <cell r="C4300" t="str">
            <v>DISPOSITIVOS DE PROTEÇÃO E ACESSO</v>
          </cell>
          <cell r="F4300">
            <v>0</v>
          </cell>
        </row>
        <row r="4301">
          <cell r="B4301" t="str">
            <v>C1251</v>
          </cell>
          <cell r="C4301" t="str">
            <v>ESCADA DE MARINHEIRO,C/TUBO GALVANIZADO 3/4",H=VAR</v>
          </cell>
          <cell r="D4301" t="str">
            <v>M</v>
          </cell>
          <cell r="E4301">
            <v>108.98</v>
          </cell>
          <cell r="F4301">
            <v>141.67</v>
          </cell>
        </row>
        <row r="4302">
          <cell r="B4302" t="str">
            <v>C2775</v>
          </cell>
          <cell r="C4302" t="str">
            <v>ESCADA DE MARINHEIRO, DEGRAUS FERRO REDONDO 3/4"</v>
          </cell>
          <cell r="D4302" t="str">
            <v>M</v>
          </cell>
          <cell r="E4302">
            <v>64.99</v>
          </cell>
          <cell r="F4302">
            <v>84.49</v>
          </cell>
        </row>
        <row r="4303">
          <cell r="B4303" t="str">
            <v>C2774</v>
          </cell>
          <cell r="C4303" t="str">
            <v>ESCADA DE MARINHEIRO, DEGRAUS FERRO REDONDO 1/2"</v>
          </cell>
          <cell r="D4303" t="str">
            <v>M</v>
          </cell>
          <cell r="E4303">
            <v>34.94</v>
          </cell>
          <cell r="F4303">
            <v>45.42</v>
          </cell>
        </row>
        <row r="4304">
          <cell r="B4304" t="str">
            <v>C2773</v>
          </cell>
          <cell r="C4304" t="str">
            <v>ESCADA DE MARINHEIRO, DEGRAUS FERRO REDONDO 1"</v>
          </cell>
          <cell r="D4304" t="str">
            <v>M</v>
          </cell>
          <cell r="E4304">
            <v>91.47</v>
          </cell>
          <cell r="F4304">
            <v>118.91</v>
          </cell>
        </row>
        <row r="4305">
          <cell r="B4305" t="str">
            <v>C2768</v>
          </cell>
          <cell r="C4305" t="str">
            <v>ESCADA DE MARINHEIRO EM FERRO CHATO C/PROTEÇÃO</v>
          </cell>
          <cell r="D4305" t="str">
            <v>M</v>
          </cell>
          <cell r="E4305">
            <v>267.28</v>
          </cell>
          <cell r="F4305">
            <v>347.46</v>
          </cell>
        </row>
        <row r="4306">
          <cell r="B4306" t="str">
            <v>C2769</v>
          </cell>
          <cell r="C4306" t="str">
            <v>ESCADA DE MARINHEIRO EM FERRO CHATO S/PROTEÇÃO</v>
          </cell>
          <cell r="D4306" t="str">
            <v>M</v>
          </cell>
          <cell r="E4306">
            <v>129.22</v>
          </cell>
          <cell r="F4306">
            <v>167.99</v>
          </cell>
        </row>
        <row r="4307">
          <cell r="B4307" t="str">
            <v>C2776</v>
          </cell>
          <cell r="C4307" t="str">
            <v>ESCADA DE MARINHEIRO EM FERRO REDONDO 1"</v>
          </cell>
          <cell r="D4307" t="str">
            <v>M</v>
          </cell>
          <cell r="E4307">
            <v>92.32</v>
          </cell>
          <cell r="F4307">
            <v>120.02</v>
          </cell>
        </row>
        <row r="4308">
          <cell r="B4308" t="str">
            <v>C2770</v>
          </cell>
          <cell r="C4308" t="str">
            <v>ESCADA DE MARINHEIRO TIPO PISCINA EM FERRO CHATO</v>
          </cell>
          <cell r="D4308" t="str">
            <v>M</v>
          </cell>
          <cell r="E4308">
            <v>148.07</v>
          </cell>
          <cell r="F4308">
            <v>192.49</v>
          </cell>
        </row>
        <row r="4309">
          <cell r="B4309" t="str">
            <v>C2772</v>
          </cell>
          <cell r="C4309" t="str">
            <v>ESCADA DE MARINHEIRO TIPO PISCINA, FERRO REDONDO 1"</v>
          </cell>
          <cell r="D4309" t="str">
            <v>M</v>
          </cell>
          <cell r="E4309">
            <v>92.39</v>
          </cell>
          <cell r="F4309">
            <v>120.11</v>
          </cell>
        </row>
        <row r="4310">
          <cell r="B4310" t="str">
            <v>C2771</v>
          </cell>
          <cell r="C4310" t="str">
            <v>ESCADA DE MARINHEIRO TIPO PISCINA, TUBO GALVANIZADO 1"</v>
          </cell>
          <cell r="D4310" t="str">
            <v>M</v>
          </cell>
          <cell r="E4310">
            <v>93.66</v>
          </cell>
          <cell r="F4310">
            <v>121.76</v>
          </cell>
        </row>
        <row r="4311">
          <cell r="B4311" t="str">
            <v>C1252</v>
          </cell>
          <cell r="C4311" t="str">
            <v>ESCADA HELICOIDAL,PRÉ-MOLDADA CONCRETO,D=1,0M</v>
          </cell>
          <cell r="D4311" t="str">
            <v>M</v>
          </cell>
          <cell r="E4311">
            <v>524.59</v>
          </cell>
          <cell r="F4311">
            <v>681.97</v>
          </cell>
        </row>
        <row r="4312">
          <cell r="B4312" t="str">
            <v>C4383</v>
          </cell>
          <cell r="C4312" t="str">
            <v>ESCADA PRÉ-MOLDADA EM CONCRETO Ø = 1,80m - h = 3,50m - FORNECIMENTO / MONTAGEM</v>
          </cell>
          <cell r="D4312" t="str">
            <v>UN</v>
          </cell>
          <cell r="E4312">
            <v>1945.08</v>
          </cell>
          <cell r="F4312">
            <v>2528.6</v>
          </cell>
        </row>
        <row r="4313">
          <cell r="B4313" t="str">
            <v>C2814</v>
          </cell>
          <cell r="C4313" t="str">
            <v>ESTRADO DE MADEIRA COM BARROTE 3x3"</v>
          </cell>
          <cell r="D4313" t="str">
            <v>M2</v>
          </cell>
          <cell r="E4313">
            <v>38.6</v>
          </cell>
          <cell r="F4313">
            <v>50.18</v>
          </cell>
        </row>
        <row r="4314">
          <cell r="B4314" t="str">
            <v>C4386</v>
          </cell>
          <cell r="C4314" t="str">
            <v>ESTRUTURA PRÉ-FABRICADA EM AÇO GALVANIZADO PARA ESCADA - FORNECIMENTO E MONTAGEM</v>
          </cell>
          <cell r="D4314" t="str">
            <v>KG</v>
          </cell>
          <cell r="E4314">
            <v>18.95</v>
          </cell>
          <cell r="F4314">
            <v>24.64</v>
          </cell>
        </row>
        <row r="4315">
          <cell r="B4315" t="str">
            <v>C3505</v>
          </cell>
          <cell r="C4315" t="str">
            <v>GUARDA CORPO C/ CORRIMÃO EM TUBO DE AÇO GALVANIZADO 3/4"</v>
          </cell>
          <cell r="D4315" t="str">
            <v>M</v>
          </cell>
          <cell r="E4315">
            <v>46.01</v>
          </cell>
          <cell r="F4315">
            <v>59.81</v>
          </cell>
        </row>
        <row r="4316">
          <cell r="B4316" t="str">
            <v>C3506</v>
          </cell>
          <cell r="C4316" t="str">
            <v>GUARDA CORPO C/ CORRIMÃO EM TUBO DE AÇO GALVANIZADO 2"</v>
          </cell>
          <cell r="D4316" t="str">
            <v>M</v>
          </cell>
          <cell r="E4316">
            <v>120.71</v>
          </cell>
          <cell r="F4316">
            <v>156.92</v>
          </cell>
        </row>
        <row r="4317">
          <cell r="B4317" t="str">
            <v>C2972</v>
          </cell>
          <cell r="C4317" t="str">
            <v>TAMPA CHAPA 1/4" ANTI-DERRAPANTE 50x70cm,C/ CANTONEIRA ARTICULADA</v>
          </cell>
          <cell r="D4317" t="str">
            <v>UN</v>
          </cell>
          <cell r="E4317">
            <v>145.08</v>
          </cell>
          <cell r="F4317">
            <v>188.6</v>
          </cell>
        </row>
        <row r="4318">
          <cell r="B4318" t="str">
            <v>C2970</v>
          </cell>
          <cell r="C4318" t="str">
            <v>TAMPA CHAPA 1/4" ANTI-DERRAPANTE 70x70CM,C/ CANTONEIRA ARTICULADA</v>
          </cell>
          <cell r="D4318" t="str">
            <v>UN</v>
          </cell>
          <cell r="E4318">
            <v>177.09</v>
          </cell>
          <cell r="F4318">
            <v>230.22</v>
          </cell>
        </row>
        <row r="4319">
          <cell r="B4319" t="str">
            <v>C2969</v>
          </cell>
          <cell r="C4319" t="str">
            <v>TAMPA CHAPA 1/4" ANTI-DERRAPANTE 70x130CM, C/CANTONEIRA ARTICULADA</v>
          </cell>
          <cell r="D4319" t="str">
            <v>UN</v>
          </cell>
          <cell r="E4319">
            <v>282.92</v>
          </cell>
          <cell r="F4319">
            <v>367.8</v>
          </cell>
        </row>
        <row r="4320">
          <cell r="B4320" t="str">
            <v>C2971</v>
          </cell>
          <cell r="C4320" t="str">
            <v>TAMPA CHAPA 1/4"ANTI DERRAPANTE 80x150CM,C/ CANTONEIRA ARTICULADA</v>
          </cell>
          <cell r="D4320" t="str">
            <v>UN</v>
          </cell>
          <cell r="E4320">
            <v>343.41</v>
          </cell>
          <cell r="F4320">
            <v>446.43</v>
          </cell>
        </row>
        <row r="4321">
          <cell r="B4321" t="str">
            <v>C2974</v>
          </cell>
          <cell r="C4321" t="str">
            <v>TAMPA DE INSPEÇÃO CORREDIÇA EM CHAPA DE AÇO GALVANIZADA E=1/16", 125 X 70CM - PADRÃO CAGECE</v>
          </cell>
          <cell r="D4321" t="str">
            <v>UN</v>
          </cell>
          <cell r="E4321">
            <v>187.36</v>
          </cell>
          <cell r="F4321">
            <v>243.57</v>
          </cell>
        </row>
        <row r="4322">
          <cell r="B4322" t="str">
            <v>C2973</v>
          </cell>
          <cell r="C4322" t="str">
            <v>TAMPA DE INSPEÇÃO EM CHAPA DE AÇO GALVANIZADO E=3/16" P/ RESERVATÓRIO, PADRÃO CAGECE</v>
          </cell>
          <cell r="D4322" t="str">
            <v>UN</v>
          </cell>
          <cell r="E4322">
            <v>266.81</v>
          </cell>
          <cell r="F4322">
            <v>346.85</v>
          </cell>
        </row>
        <row r="4323">
          <cell r="B4323" t="str">
            <v>C2975</v>
          </cell>
          <cell r="C4323" t="str">
            <v>TAMPA DE INSPEÇÃO REMOVÍVEL EM CHAPA DE AÇO GALVANIZADO E=1/16", 70 X 70CM - PADRÃO CAGECE</v>
          </cell>
          <cell r="D4323" t="str">
            <v>UN</v>
          </cell>
          <cell r="E4323">
            <v>72.89</v>
          </cell>
          <cell r="F4323">
            <v>94.76</v>
          </cell>
        </row>
        <row r="4324">
          <cell r="B4324" t="str">
            <v>C2976</v>
          </cell>
          <cell r="C4324" t="str">
            <v>TAMPA DE INSPEÇÃO REMOVÍVEL EM CHAPA DE AÇO GALVANIZADO E=1/16", 90 X 70CM PADRÃO CAGECE</v>
          </cell>
          <cell r="D4324" t="str">
            <v>UN</v>
          </cell>
          <cell r="E4324">
            <v>99.85</v>
          </cell>
          <cell r="F4324">
            <v>129.81</v>
          </cell>
        </row>
        <row r="4325">
          <cell r="C4325" t="str">
            <v>OUTROS ELEMENTOS</v>
          </cell>
          <cell r="F4325">
            <v>0</v>
          </cell>
        </row>
        <row r="4326">
          <cell r="B4326" t="str">
            <v>C1275</v>
          </cell>
          <cell r="C4326" t="str">
            <v>ESFERA PRÉ-MOLDADA DE CONCRETO, DIAMETRO 25 CM</v>
          </cell>
          <cell r="D4326" t="str">
            <v>UN</v>
          </cell>
          <cell r="E4326">
            <v>18.43</v>
          </cell>
          <cell r="F4326">
            <v>23.96</v>
          </cell>
        </row>
        <row r="4327">
          <cell r="B4327" t="str">
            <v>C1276</v>
          </cell>
          <cell r="C4327" t="str">
            <v>ESFERA PRÉ-MOLDADA DE CONCRETO, DIAMETRO 40 CM</v>
          </cell>
          <cell r="D4327" t="str">
            <v>UN</v>
          </cell>
          <cell r="E4327">
            <v>27.57</v>
          </cell>
          <cell r="F4327">
            <v>35.84</v>
          </cell>
        </row>
        <row r="4328">
          <cell r="B4328" t="str">
            <v>C1423</v>
          </cell>
          <cell r="C4328" t="str">
            <v>GARRA METÁLICA (PEGA LADRÃO) P/ MUROS</v>
          </cell>
          <cell r="D4328" t="str">
            <v>M</v>
          </cell>
          <cell r="E4328">
            <v>13.66</v>
          </cell>
          <cell r="F4328">
            <v>17.76</v>
          </cell>
        </row>
        <row r="4329">
          <cell r="B4329" t="str">
            <v>C1830</v>
          </cell>
          <cell r="C4329" t="str">
            <v>OURIÇO P/ ALAMBRADO DE PRESÍDIO</v>
          </cell>
          <cell r="D4329" t="str">
            <v>M</v>
          </cell>
          <cell r="E4329">
            <v>31.71</v>
          </cell>
          <cell r="F4329">
            <v>41.22</v>
          </cell>
        </row>
        <row r="4330">
          <cell r="B4330" t="str">
            <v>C1829</v>
          </cell>
          <cell r="C4330" t="str">
            <v>OURIÇO P/ MURALHA DE PRESÍDIO</v>
          </cell>
          <cell r="D4330" t="str">
            <v>M</v>
          </cell>
          <cell r="E4330">
            <v>34.05</v>
          </cell>
          <cell r="F4330">
            <v>44.27</v>
          </cell>
        </row>
        <row r="4331">
          <cell r="B4331" t="str">
            <v>C1945</v>
          </cell>
          <cell r="C4331" t="str">
            <v>PONTA DE LANÇA METÁLICA EM EXTREMIDADES</v>
          </cell>
          <cell r="D4331" t="str">
            <v>M</v>
          </cell>
          <cell r="E4331">
            <v>57.18</v>
          </cell>
          <cell r="F4331">
            <v>74.33</v>
          </cell>
        </row>
        <row r="4332">
          <cell r="C4332" t="str">
            <v>SISTEMA DE AR CONDICIONADO</v>
          </cell>
          <cell r="F4332">
            <v>0</v>
          </cell>
        </row>
        <row r="4333">
          <cell r="C4333" t="str">
            <v>EM EDIFICAÇÕES</v>
          </cell>
          <cell r="F4333">
            <v>0</v>
          </cell>
        </row>
        <row r="4334">
          <cell r="B4334" t="str">
            <v>C3866</v>
          </cell>
          <cell r="C4334" t="str">
            <v>APARELHO DE JANELA CAP. 7.500 BTU (FORNECIMENTO E MONTAGEM)</v>
          </cell>
          <cell r="D4334" t="str">
            <v>UN</v>
          </cell>
          <cell r="E4334">
            <v>894.54</v>
          </cell>
          <cell r="F4334">
            <v>1162.9</v>
          </cell>
        </row>
        <row r="4335">
          <cell r="B4335" t="str">
            <v>C3867</v>
          </cell>
          <cell r="C4335" t="str">
            <v>APARELHO DE JANELA CAP. 10.000 BTU (FORNECIMENTO E MONTAGEM)</v>
          </cell>
          <cell r="D4335" t="str">
            <v>UN</v>
          </cell>
          <cell r="E4335">
            <v>1157.64</v>
          </cell>
          <cell r="F4335">
            <v>1504.93</v>
          </cell>
        </row>
        <row r="4336">
          <cell r="B4336" t="str">
            <v>C3868</v>
          </cell>
          <cell r="C4336" t="str">
            <v>APARELHO DE JANELA CAP. 12.000 BTU (FORNECIMENTO E MONTAGEM)</v>
          </cell>
          <cell r="D4336" t="str">
            <v>UN</v>
          </cell>
          <cell r="E4336">
            <v>1262.88</v>
          </cell>
          <cell r="F4336">
            <v>1641.74</v>
          </cell>
        </row>
        <row r="4337">
          <cell r="B4337" t="str">
            <v>C3870</v>
          </cell>
          <cell r="C4337" t="str">
            <v>APARELHO DE JANELA CAP. 18.000 BTU (FORNECIMENTO E MONTAGEM)</v>
          </cell>
          <cell r="D4337" t="str">
            <v>UN</v>
          </cell>
          <cell r="E4337">
            <v>1578.6</v>
          </cell>
          <cell r="F4337">
            <v>2052.18</v>
          </cell>
        </row>
        <row r="4338">
          <cell r="B4338" t="str">
            <v>C3871</v>
          </cell>
          <cell r="C4338" t="str">
            <v>APARELHO DE JANELA CAP. 21.000 BTU (FORNECIMENTO E MONTAGEM)</v>
          </cell>
          <cell r="D4338" t="str">
            <v>UN</v>
          </cell>
          <cell r="E4338">
            <v>1894.32</v>
          </cell>
          <cell r="F4338">
            <v>2462.62</v>
          </cell>
        </row>
        <row r="4339">
          <cell r="B4339" t="str">
            <v>C3872</v>
          </cell>
          <cell r="C4339" t="str">
            <v>APARELHO DE JANELA CAP. 30.000 BTU (FORNECIMENTO E MONTAGEM)</v>
          </cell>
          <cell r="D4339" t="str">
            <v>UN</v>
          </cell>
          <cell r="E4339">
            <v>2946.72</v>
          </cell>
          <cell r="F4339">
            <v>3830.74</v>
          </cell>
        </row>
        <row r="4340">
          <cell r="B4340" t="str">
            <v>C4121</v>
          </cell>
          <cell r="C4340" t="str">
            <v>DIFUSOR LINEAR DE INSUFLAMENTO, EM ALUMÍNIO, COM REGISTROS ETC.</v>
          </cell>
          <cell r="D4340" t="str">
            <v>M</v>
          </cell>
          <cell r="E4340">
            <v>137.78</v>
          </cell>
          <cell r="F4340">
            <v>179.11</v>
          </cell>
        </row>
        <row r="4341">
          <cell r="B4341" t="str">
            <v>C3873</v>
          </cell>
          <cell r="C4341" t="str">
            <v>GRELHA DE INSUFLAMENTO/RETORNO, EM ALUMÍNIO ATÉ 0,25 M2 (FORNECIMENTO E MONTAGEM)</v>
          </cell>
          <cell r="D4341" t="str">
            <v>UN</v>
          </cell>
          <cell r="E4341">
            <v>75.64</v>
          </cell>
          <cell r="F4341">
            <v>98.33</v>
          </cell>
        </row>
        <row r="4342">
          <cell r="B4342" t="str">
            <v>C3874</v>
          </cell>
          <cell r="C4342" t="str">
            <v>GRELHA DE INSUFLAMENTO/RETORNO, EM ALUMÍNIO DE 0,26 M2 À 0,49 M2 (FORNECIMENTO E MONTAGEM)</v>
          </cell>
          <cell r="D4342" t="str">
            <v>UN</v>
          </cell>
          <cell r="E4342">
            <v>151.28</v>
          </cell>
          <cell r="F4342">
            <v>196.66</v>
          </cell>
        </row>
        <row r="4343">
          <cell r="B4343" t="str">
            <v>C3875</v>
          </cell>
          <cell r="C4343" t="str">
            <v>GRELHA DE INSUFLAMENTO/RETORNO, EM ALUMÍNIO DE 0,50 M2 À 0,64 M2 (FORNECIMENTO E MONTAGEM)</v>
          </cell>
          <cell r="D4343" t="str">
            <v>UN</v>
          </cell>
          <cell r="E4343">
            <v>194.51</v>
          </cell>
          <cell r="F4343">
            <v>252.86</v>
          </cell>
        </row>
        <row r="4344">
          <cell r="B4344" t="str">
            <v>C3876</v>
          </cell>
          <cell r="C4344" t="str">
            <v>GRELHA DE INSUFLAMENTO/RETORNO, EM ALUMÍNIO DE 0,65 M2 À 0,81M2 (FORNECIMENTO E MONTAGEM)</v>
          </cell>
          <cell r="D4344" t="str">
            <v>UN</v>
          </cell>
          <cell r="E4344">
            <v>248.54</v>
          </cell>
          <cell r="F4344">
            <v>323.1</v>
          </cell>
        </row>
        <row r="4345">
          <cell r="B4345" t="str">
            <v>C3877</v>
          </cell>
          <cell r="C4345" t="str">
            <v>GRELHA DE INSUFLAMENTO/RETORNO, EM ALUMÍNIO DE 0,82 M2 À 1,00 M2 (FORNECIMENTO E MONTAGEM)</v>
          </cell>
          <cell r="D4345" t="str">
            <v>UN</v>
          </cell>
          <cell r="E4345">
            <v>302.57</v>
          </cell>
          <cell r="F4345">
            <v>393.34</v>
          </cell>
        </row>
        <row r="4346">
          <cell r="B4346" t="str">
            <v>C4123</v>
          </cell>
          <cell r="C4346" t="str">
            <v>REDE DE INSUFLAMENTO/RETORNO C/ DUTOS EM CHAPA GALVANIZADA, DEFLETORES, CHAVEAMENTOS, FIXAÇÕES, ISOLAMENTO TÉRMICO EM CHAPAS DE ISOPOR AUTO-EXTINGUÍVEL, DUTOS FLEXÍVEIS DE LIGAÇÃO ETC.</v>
          </cell>
          <cell r="D4346" t="str">
            <v>KG</v>
          </cell>
          <cell r="E4346">
            <v>7.52</v>
          </cell>
          <cell r="F4346">
            <v>9.78</v>
          </cell>
        </row>
        <row r="4347">
          <cell r="B4347" t="str">
            <v>C4119</v>
          </cell>
          <cell r="C4347" t="str">
            <v>REDE DE INSUFLAMENTO/RETORNO, C/ DUTOS EM CHAPA GALVANIZADA, DEFLETORES, CHAVEAMENTOS, FIXAÇÕES, ISOLAMENTO TÉRMICO EM MANTAS DE LÃ DE ROCHA OU VIDRO, DUTOS FLEXÍVEIS DE LIGAÇÃO ETC.</v>
          </cell>
          <cell r="D4347" t="str">
            <v>KG</v>
          </cell>
          <cell r="E4347">
            <v>9.71</v>
          </cell>
          <cell r="F4347">
            <v>12.62</v>
          </cell>
        </row>
        <row r="4348">
          <cell r="B4348" t="str">
            <v>C3734</v>
          </cell>
          <cell r="C4348" t="str">
            <v>REMANEJAMENTO DE CONDENSADORES DE MINICENTRAIS DE AR CONDICIONADO, INCLUSIVE PONTO DE FORÇA E RECARGA DE GAS</v>
          </cell>
          <cell r="D4348" t="str">
            <v>UN</v>
          </cell>
          <cell r="E4348">
            <v>745.61</v>
          </cell>
          <cell r="F4348">
            <v>969.29</v>
          </cell>
        </row>
        <row r="4349">
          <cell r="B4349" t="str">
            <v>C3878</v>
          </cell>
          <cell r="C4349" t="str">
            <v>REMANEJAMENTO DE GRELHA DE INSUFLAMENTO/RETORNO, ATÉ 0,25 M2</v>
          </cell>
          <cell r="D4349" t="str">
            <v>UN</v>
          </cell>
          <cell r="E4349">
            <v>19.45</v>
          </cell>
          <cell r="F4349">
            <v>25.29</v>
          </cell>
        </row>
        <row r="4350">
          <cell r="B4350" t="str">
            <v>C3879</v>
          </cell>
          <cell r="C4350" t="str">
            <v>REMANEJAMENTO DE GRELHA DE INSUFLAMENTO/RETORNO, DE 0,26 M2 À 0,49 M2</v>
          </cell>
          <cell r="D4350" t="str">
            <v>UN</v>
          </cell>
          <cell r="E4350">
            <v>37.82</v>
          </cell>
          <cell r="F4350">
            <v>49.17</v>
          </cell>
        </row>
        <row r="4351">
          <cell r="B4351" t="str">
            <v>C3880</v>
          </cell>
          <cell r="C4351" t="str">
            <v>REMANEJAMENTO DE GRELHA DE INSUFLAMENTO/RETORNO, DE 0,50 M2 À 0,64 M2</v>
          </cell>
          <cell r="D4351" t="str">
            <v>UN</v>
          </cell>
          <cell r="E4351">
            <v>48.63</v>
          </cell>
          <cell r="F4351">
            <v>63.22</v>
          </cell>
        </row>
        <row r="4352">
          <cell r="B4352" t="str">
            <v>C3881</v>
          </cell>
          <cell r="C4352" t="str">
            <v>REMANEJAMENTO DE GRELHA DE INSUFLAMENTO/RETORNO, DE 0,65 M2 À 0,81 M2</v>
          </cell>
          <cell r="D4352" t="str">
            <v>UN</v>
          </cell>
          <cell r="E4352">
            <v>61.59</v>
          </cell>
          <cell r="F4352">
            <v>80.07</v>
          </cell>
        </row>
        <row r="4353">
          <cell r="B4353" t="str">
            <v>C3882</v>
          </cell>
          <cell r="C4353" t="str">
            <v>REMANEJAMENTO DE GRELHA DE INSUFLAMENTO/RETORNO, DE 0,82 M2 À 1,00 M2</v>
          </cell>
          <cell r="D4353" t="str">
            <v>UN</v>
          </cell>
          <cell r="E4353">
            <v>75.64</v>
          </cell>
          <cell r="F4353">
            <v>98.33</v>
          </cell>
        </row>
        <row r="4354">
          <cell r="B4354" t="str">
            <v>C2269</v>
          </cell>
          <cell r="C4354" t="str">
            <v>SERVIÇO DE HIGIENIZAÇÃO E TRATAMENTO DE SISTEMA DE AR-CONDICIONADO</v>
          </cell>
          <cell r="D4354" t="str">
            <v>M</v>
          </cell>
          <cell r="E4354">
            <v>82.34</v>
          </cell>
          <cell r="F4354">
            <v>107.04</v>
          </cell>
        </row>
        <row r="4355">
          <cell r="B4355" t="str">
            <v>C4122</v>
          </cell>
          <cell r="C4355" t="str">
            <v>SISTEMA DE AR CONDICIONADO EXPOSIÇÃO DIRETA, C/ "FAN COILS" ("SELF CONTAINED" OU C/ UNIDADE REMOTA), TUBULAÇÃO</v>
          </cell>
          <cell r="D4355" t="str">
            <v>TR</v>
          </cell>
          <cell r="E4355">
            <v>2573.12</v>
          </cell>
          <cell r="F4355">
            <v>3345.06</v>
          </cell>
        </row>
        <row r="4356">
          <cell r="B4356" t="str">
            <v>C4118</v>
          </cell>
          <cell r="C4356" t="str">
            <v>SISTEMA DE AR-CONDICIONADO EXPOSIÇÃO INDIRETA, C/ "CHILLERS", TORRES, REDES HIDRÁULICAS (TUBULAÇÕES</v>
          </cell>
          <cell r="D4356" t="str">
            <v>TR</v>
          </cell>
          <cell r="E4356">
            <v>3847.57</v>
          </cell>
          <cell r="F4356">
            <v>5001.84</v>
          </cell>
        </row>
        <row r="4357">
          <cell r="B4357" t="str">
            <v>C3860</v>
          </cell>
          <cell r="C4357" t="str">
            <v>SPLIT SYSTEM COMPLETO C/ CONTROLE REMOTO - CAP. 1,00 TR (FORNECIMENTO E MONTAGEM)</v>
          </cell>
          <cell r="D4357" t="str">
            <v>UN</v>
          </cell>
          <cell r="E4357">
            <v>2336.33</v>
          </cell>
          <cell r="F4357">
            <v>3037.23</v>
          </cell>
        </row>
        <row r="4358">
          <cell r="B4358" t="str">
            <v>C3861</v>
          </cell>
          <cell r="C4358" t="str">
            <v>SPLIT SYSTEM COMPLETO C/ CONTROLE REMOTO - CAP. 1,50 TR (FORNECIMENTO E MONTAGEM)</v>
          </cell>
          <cell r="D4358" t="str">
            <v>UN</v>
          </cell>
          <cell r="E4358">
            <v>3071.96</v>
          </cell>
          <cell r="F4358">
            <v>3993.55</v>
          </cell>
        </row>
        <row r="4359">
          <cell r="B4359" t="str">
            <v>C3862</v>
          </cell>
          <cell r="C4359" t="str">
            <v>SPLIT SYSTEM COMPLETO C/ CONTROLE REMOTO - CAP. 2,00 TR (FORNECIMENTO E MONTAGEM)</v>
          </cell>
          <cell r="D4359" t="str">
            <v>UN</v>
          </cell>
          <cell r="E4359">
            <v>3415.04</v>
          </cell>
          <cell r="F4359">
            <v>4439.55</v>
          </cell>
        </row>
        <row r="4360">
          <cell r="B4360" t="str">
            <v>C3863</v>
          </cell>
          <cell r="C4360" t="str">
            <v>SPLIT SYSTEM COMPLETO C/ CONTROLE REMOTO - CAP. 2,50 TR (FORNECIMENTO E MONTAGEM)</v>
          </cell>
          <cell r="D4360" t="str">
            <v>UN</v>
          </cell>
          <cell r="E4360">
            <v>4878.93</v>
          </cell>
          <cell r="F4360">
            <v>6342.61</v>
          </cell>
        </row>
        <row r="4361">
          <cell r="B4361" t="str">
            <v>C3864</v>
          </cell>
          <cell r="C4361" t="str">
            <v>SPLIT SYSTEM COMPLETO C/ CONTROLE REMOTO - CAP. 3,00 TR (FORNECIMENTO E MONTAGEM)</v>
          </cell>
          <cell r="D4361" t="str">
            <v>UN</v>
          </cell>
          <cell r="E4361">
            <v>5755.58</v>
          </cell>
          <cell r="F4361">
            <v>7482.25</v>
          </cell>
        </row>
        <row r="4362">
          <cell r="B4362" t="str">
            <v>C3865</v>
          </cell>
          <cell r="C4362" t="str">
            <v>SPLIT SYSTEM COMPLETO C/ CONTROLE REMOTO - CAP. 4,00 TR (FORNECIMENTO E MONTAGEM)</v>
          </cell>
          <cell r="D4362" t="str">
            <v>UN</v>
          </cell>
          <cell r="E4362">
            <v>6864.81</v>
          </cell>
          <cell r="F4362">
            <v>8924.25</v>
          </cell>
        </row>
        <row r="4363">
          <cell r="B4363" t="str">
            <v>C4120</v>
          </cell>
          <cell r="C4363" t="str">
            <v>SPLIT SYSTEM P/ DUTOS C/ UNIDADE EVAPORADORA, UNIDADE REMOTA, TUBULAÇÃO FRIGORÍGENA, CARGA DE GÁS, REDE ELÉTRICA (QUADRO, ELETRODUTOS, ELETROCALHAS, FIAÇÃO ETC.), FILTRO DE AR, DRENO, UNIDADE DE CONTROLE ETC.</v>
          </cell>
          <cell r="D4363" t="str">
            <v>TR</v>
          </cell>
          <cell r="E4363">
            <v>1017.67</v>
          </cell>
          <cell r="F4363">
            <v>1322.97</v>
          </cell>
        </row>
        <row r="4364">
          <cell r="C4364" t="str">
            <v>ALUGUEL DE EQUIPAMENTOS</v>
          </cell>
          <cell r="F4364">
            <v>0</v>
          </cell>
        </row>
        <row r="4365">
          <cell r="C4365" t="str">
            <v>HORA TRABALHADA</v>
          </cell>
          <cell r="F4365">
            <v>0</v>
          </cell>
        </row>
        <row r="4366">
          <cell r="B4366" t="str">
            <v>C3256</v>
          </cell>
          <cell r="C4366" t="str">
            <v>CAMINHÃO DISTRIBUIDOR DE LIGANTE (ALUGUEL)</v>
          </cell>
          <cell r="D4366" t="str">
            <v>H</v>
          </cell>
          <cell r="E4366">
            <v>98.26</v>
          </cell>
          <cell r="F4366">
            <v>127.74</v>
          </cell>
        </row>
        <row r="4367">
          <cell r="B4367" t="str">
            <v>C3257</v>
          </cell>
          <cell r="C4367" t="str">
            <v>CAMINHÃO TANQUE 6.000 l (ALUGUEL)</v>
          </cell>
          <cell r="D4367" t="str">
            <v>H</v>
          </cell>
          <cell r="E4367">
            <v>51.95</v>
          </cell>
          <cell r="F4367">
            <v>67.54</v>
          </cell>
        </row>
        <row r="4368">
          <cell r="B4368" t="str">
            <v>C3258</v>
          </cell>
          <cell r="C4368" t="str">
            <v>CAMINHÃO TANQUE 8.000 l (ALUGUEL)</v>
          </cell>
          <cell r="D4368" t="str">
            <v>H</v>
          </cell>
          <cell r="E4368">
            <v>60.23</v>
          </cell>
          <cell r="F4368">
            <v>78.3</v>
          </cell>
        </row>
        <row r="4369">
          <cell r="B4369" t="str">
            <v>C3260</v>
          </cell>
          <cell r="C4369" t="str">
            <v>CARREGADEIRA DE PNEUS 1,70 M3 (ALUGUEL)</v>
          </cell>
          <cell r="D4369" t="str">
            <v>H</v>
          </cell>
          <cell r="E4369">
            <v>79.85</v>
          </cell>
          <cell r="F4369">
            <v>103.81</v>
          </cell>
        </row>
        <row r="4370">
          <cell r="B4370" t="str">
            <v>C3261</v>
          </cell>
          <cell r="C4370" t="str">
            <v>CARREGADEIRA DE PNEUS 3,00 M3 (ALUGUEL)</v>
          </cell>
          <cell r="D4370" t="str">
            <v>H</v>
          </cell>
          <cell r="E4370">
            <v>129.76</v>
          </cell>
          <cell r="F4370">
            <v>168.69</v>
          </cell>
        </row>
        <row r="4371">
          <cell r="B4371" t="str">
            <v>C3264</v>
          </cell>
          <cell r="C4371" t="str">
            <v>COMPACTADOR DE PNEUS AUTOPROPELIDO (ALUGUEL)</v>
          </cell>
          <cell r="D4371" t="str">
            <v>H</v>
          </cell>
          <cell r="E4371">
            <v>77.52</v>
          </cell>
          <cell r="F4371">
            <v>100.78</v>
          </cell>
        </row>
        <row r="4372">
          <cell r="B4372" t="str">
            <v>C3265</v>
          </cell>
          <cell r="C4372" t="str">
            <v>COMPACTADOR LISO TANDEM AUTOPROPELIDO (ALUGUEL)</v>
          </cell>
          <cell r="D4372" t="str">
            <v>H</v>
          </cell>
          <cell r="E4372">
            <v>45.07</v>
          </cell>
          <cell r="F4372">
            <v>58.59</v>
          </cell>
        </row>
        <row r="4373">
          <cell r="B4373" t="str">
            <v>C3266</v>
          </cell>
          <cell r="C4373" t="str">
            <v>COMPACTADOR LISO VIBRATÓRIO AUTOPROPELIDO (ALUGUEL)</v>
          </cell>
          <cell r="D4373" t="str">
            <v>H</v>
          </cell>
          <cell r="E4373">
            <v>88.36</v>
          </cell>
          <cell r="F4373">
            <v>114.87</v>
          </cell>
        </row>
        <row r="4374">
          <cell r="B4374" t="str">
            <v>C3267</v>
          </cell>
          <cell r="C4374" t="str">
            <v>COMPACTADOR PÉ DE CARNEIRO VIBRATÓRIO AUTOPROPELIDO (ALUGUEL)</v>
          </cell>
          <cell r="D4374" t="str">
            <v>H</v>
          </cell>
          <cell r="E4374">
            <v>90.43</v>
          </cell>
          <cell r="F4374">
            <v>117.56</v>
          </cell>
        </row>
        <row r="4375">
          <cell r="B4375" t="str">
            <v>C3278</v>
          </cell>
          <cell r="C4375" t="str">
            <v>ESCAVADEIRA HIDRÁULICA (ALUGUEL)</v>
          </cell>
          <cell r="D4375" t="str">
            <v>H</v>
          </cell>
          <cell r="E4375">
            <v>122.02</v>
          </cell>
          <cell r="F4375">
            <v>158.63</v>
          </cell>
        </row>
        <row r="4376">
          <cell r="B4376" t="str">
            <v>C3288</v>
          </cell>
          <cell r="C4376" t="str">
            <v>MOTONIVELADORA (ALUGUEL)</v>
          </cell>
          <cell r="D4376" t="str">
            <v>H</v>
          </cell>
          <cell r="E4376">
            <v>103.97</v>
          </cell>
          <cell r="F4376">
            <v>135.16</v>
          </cell>
        </row>
        <row r="4377">
          <cell r="B4377" t="str">
            <v>C3309</v>
          </cell>
          <cell r="C4377" t="str">
            <v>RETROESCAVADEIRA DE PNEUS (ALUGUEL)</v>
          </cell>
          <cell r="D4377" t="str">
            <v>H</v>
          </cell>
          <cell r="E4377">
            <v>52.54</v>
          </cell>
          <cell r="F4377">
            <v>68.3</v>
          </cell>
        </row>
        <row r="4378">
          <cell r="B4378" t="str">
            <v>C3313</v>
          </cell>
          <cell r="C4378" t="str">
            <v>TRATOR DE ESTEIRAS COM LÂMINA E ESCARIFICADOR (ALUGUEL)</v>
          </cell>
          <cell r="D4378" t="str">
            <v>H</v>
          </cell>
          <cell r="E4378">
            <v>129.1</v>
          </cell>
          <cell r="F4378">
            <v>167.83</v>
          </cell>
        </row>
        <row r="4379">
          <cell r="B4379" t="str">
            <v>C3314</v>
          </cell>
          <cell r="C4379" t="str">
            <v>TRATOR DE PNEUS (ALUGUEL)</v>
          </cell>
          <cell r="D4379" t="str">
            <v>H</v>
          </cell>
          <cell r="E4379">
            <v>45.43</v>
          </cell>
          <cell r="F4379">
            <v>59.06</v>
          </cell>
        </row>
        <row r="4380">
          <cell r="B4380" t="str">
            <v>C3317</v>
          </cell>
          <cell r="C4380" t="str">
            <v>VIBRO ACABADORA DE MISTURAS BETUMINOSAS (ALUGUEL)</v>
          </cell>
          <cell r="D4380" t="str">
            <v>H</v>
          </cell>
          <cell r="E4380">
            <v>70.8</v>
          </cell>
          <cell r="F4380">
            <v>92.04</v>
          </cell>
        </row>
        <row r="4381">
          <cell r="C4381" t="str">
            <v>KM RODADO</v>
          </cell>
          <cell r="F4381">
            <v>0</v>
          </cell>
        </row>
        <row r="4382">
          <cell r="B4382" t="str">
            <v>C3255</v>
          </cell>
          <cell r="C4382" t="str">
            <v>CAMINHÃO BASCULANTE 6 M3</v>
          </cell>
          <cell r="D4382" t="str">
            <v>KM</v>
          </cell>
          <cell r="E4382">
            <v>0.91</v>
          </cell>
          <cell r="F4382">
            <v>1.18</v>
          </cell>
        </row>
        <row r="4383">
          <cell r="B4383" t="str">
            <v>C3254</v>
          </cell>
          <cell r="C4383" t="str">
            <v>CAMINHÃO BASCULANTE 12 M3</v>
          </cell>
          <cell r="D4383" t="str">
            <v>KM</v>
          </cell>
          <cell r="E4383">
            <v>1.15</v>
          </cell>
          <cell r="F4383">
            <v>1.5</v>
          </cell>
        </row>
        <row r="4384">
          <cell r="B4384" t="str">
            <v>C3262</v>
          </cell>
          <cell r="C4384" t="str">
            <v>CAVALO MECÂNICO COM PRANCHA DE 2 EIXOS</v>
          </cell>
          <cell r="D4384" t="str">
            <v>KM</v>
          </cell>
          <cell r="E4384">
            <v>2.33</v>
          </cell>
          <cell r="F4384">
            <v>3.03</v>
          </cell>
        </row>
        <row r="4385">
          <cell r="B4385" t="str">
            <v>C3263</v>
          </cell>
          <cell r="C4385" t="str">
            <v>CAVALO MECÂNICO COM PRANCHA DE 3 EIXOS</v>
          </cell>
          <cell r="D4385" t="str">
            <v>KM</v>
          </cell>
          <cell r="E4385">
            <v>2.8</v>
          </cell>
          <cell r="F4385">
            <v>3.64</v>
          </cell>
        </row>
        <row r="4386">
          <cell r="C4386" t="str">
            <v>SERVIÇOS DIVERSOS</v>
          </cell>
          <cell r="F4386">
            <v>0</v>
          </cell>
        </row>
        <row r="4387">
          <cell r="C4387" t="str">
            <v>INDENIZAÇÕES </v>
          </cell>
          <cell r="F4387">
            <v>0</v>
          </cell>
        </row>
        <row r="4388">
          <cell r="B4388" t="str">
            <v>C2840</v>
          </cell>
          <cell r="C4388" t="str">
            <v>INDENIZAÇÃO DE JAZIDA</v>
          </cell>
          <cell r="D4388" t="str">
            <v>M3</v>
          </cell>
          <cell r="E4388">
            <v>0.76</v>
          </cell>
          <cell r="F4388">
            <v>0.99</v>
          </cell>
        </row>
        <row r="4389">
          <cell r="C4389" t="str">
            <v>LIMPEZA FINAL</v>
          </cell>
          <cell r="F4389">
            <v>0</v>
          </cell>
        </row>
        <row r="4390">
          <cell r="B4390" t="str">
            <v>C1078</v>
          </cell>
          <cell r="C4390" t="str">
            <v>DESCUPINIZAÇÃO C/ MATERIAL INSETICIDA</v>
          </cell>
          <cell r="D4390" t="str">
            <v>M2</v>
          </cell>
          <cell r="E4390">
            <v>4.8</v>
          </cell>
          <cell r="F4390">
            <v>6.24</v>
          </cell>
        </row>
        <row r="4391">
          <cell r="B4391" t="str">
            <v>C3605</v>
          </cell>
          <cell r="C4391" t="str">
            <v>LIMPEZA DA UNIDADE CASA TIPO "T 01" - PADRÃO POPULAR</v>
          </cell>
          <cell r="D4391" t="str">
            <v>UN</v>
          </cell>
          <cell r="E4391">
            <v>37.26</v>
          </cell>
          <cell r="F4391">
            <v>48.44</v>
          </cell>
        </row>
        <row r="4392">
          <cell r="B4392" t="str">
            <v>C3447</v>
          </cell>
          <cell r="C4392" t="str">
            <v>LIMPEZA DE PISO EM ÁREA URBANIZADA</v>
          </cell>
          <cell r="D4392" t="str">
            <v>M2</v>
          </cell>
          <cell r="E4392">
            <v>0.35</v>
          </cell>
          <cell r="F4392">
            <v>0.46</v>
          </cell>
        </row>
        <row r="4393">
          <cell r="B4393" t="str">
            <v>C1625</v>
          </cell>
          <cell r="C4393" t="str">
            <v>LIMPEZA DE PISOS E REVESTIMENTOS</v>
          </cell>
          <cell r="D4393" t="str">
            <v>M2</v>
          </cell>
          <cell r="E4393">
            <v>2.47</v>
          </cell>
          <cell r="F4393">
            <v>3.21</v>
          </cell>
        </row>
        <row r="4394">
          <cell r="B4394" t="str">
            <v>C1626</v>
          </cell>
          <cell r="C4394" t="str">
            <v>LIMPEZA DE REVESTIMENTOS CERÂMICOS</v>
          </cell>
          <cell r="D4394" t="str">
            <v>M2</v>
          </cell>
          <cell r="E4394">
            <v>2.17</v>
          </cell>
          <cell r="F4394">
            <v>2.82</v>
          </cell>
        </row>
        <row r="4395">
          <cell r="B4395" t="str">
            <v>C1627</v>
          </cell>
          <cell r="C4395" t="str">
            <v>LIMPEZA DE VIDROS</v>
          </cell>
          <cell r="D4395" t="str">
            <v>M2</v>
          </cell>
          <cell r="E4395">
            <v>2.79</v>
          </cell>
          <cell r="F4395">
            <v>3.63</v>
          </cell>
        </row>
        <row r="4396">
          <cell r="B4396" t="str">
            <v>C1628</v>
          </cell>
          <cell r="C4396" t="str">
            <v>LIMPEZA GERAL</v>
          </cell>
          <cell r="D4396" t="str">
            <v>M2</v>
          </cell>
          <cell r="E4396">
            <v>3.26</v>
          </cell>
          <cell r="F4396">
            <v>4.24</v>
          </cell>
        </row>
        <row r="4397">
          <cell r="B4397" t="str">
            <v>C1629</v>
          </cell>
          <cell r="C4397" t="str">
            <v>LIMPEZA, RETIRADA DO PAPEL E LAVAGEM DE MOSAICO VIDROSO</v>
          </cell>
          <cell r="D4397" t="str">
            <v>M2</v>
          </cell>
          <cell r="E4397">
            <v>2.94</v>
          </cell>
          <cell r="F4397">
            <v>3.82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 36 M 26-6"/>
      <sheetName val="mobilização EQTO 26-6"/>
      <sheetName val="mobilização PESSOL 26-6"/>
      <sheetName val="Plan2"/>
      <sheetName val="ADMINISTRAÇÃO 24"/>
      <sheetName val="ADMINISTRAÇÃO 24-REV EM 11-06"/>
      <sheetName val="mobilização EQTO 26_6"/>
      <sheetName val="mobilização PESSOL 26_6"/>
    </sheetNames>
    <sheetDataSet>
      <sheetData sheetId="0"/>
      <sheetData sheetId="1">
        <row r="16">
          <cell r="M16" t="str">
            <v>E411</v>
          </cell>
          <cell r="N16">
            <v>159.78</v>
          </cell>
        </row>
        <row r="17">
          <cell r="M17" t="str">
            <v>E411 esc</v>
          </cell>
          <cell r="N17">
            <v>261.9</v>
          </cell>
        </row>
        <row r="18">
          <cell r="M18" t="str">
            <v>E402</v>
          </cell>
          <cell r="N18">
            <v>125.67</v>
          </cell>
        </row>
        <row r="19">
          <cell r="M19" t="str">
            <v>e412</v>
          </cell>
          <cell r="N19">
            <v>51.06</v>
          </cell>
        </row>
        <row r="20">
          <cell r="M20" t="str">
            <v>e416</v>
          </cell>
          <cell r="N20">
            <v>61.15</v>
          </cell>
        </row>
        <row r="21">
          <cell r="M21" t="str">
            <v>e407</v>
          </cell>
          <cell r="N21">
            <v>128.32</v>
          </cell>
        </row>
        <row r="22">
          <cell r="M22" t="str">
            <v>e406</v>
          </cell>
          <cell r="N22">
            <v>86.23</v>
          </cell>
        </row>
        <row r="23">
          <cell r="M23" t="str">
            <v>e404</v>
          </cell>
          <cell r="N23">
            <v>129.56</v>
          </cell>
        </row>
        <row r="24">
          <cell r="M24" t="str">
            <v>e427</v>
          </cell>
          <cell r="N24">
            <v>134.64</v>
          </cell>
        </row>
        <row r="25">
          <cell r="M25" t="str">
            <v>e434</v>
          </cell>
          <cell r="N25">
            <v>93.91</v>
          </cell>
        </row>
        <row r="26">
          <cell r="M26" t="str">
            <v>E433</v>
          </cell>
          <cell r="N26">
            <v>188.94</v>
          </cell>
        </row>
        <row r="27">
          <cell r="M27" t="str">
            <v>E432</v>
          </cell>
          <cell r="N27">
            <v>182.22</v>
          </cell>
        </row>
      </sheetData>
      <sheetData sheetId="2">
        <row r="98">
          <cell r="K98">
            <v>3800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 36 M 26-6"/>
      <sheetName val="mobilização EQTO 26-6"/>
      <sheetName val="mobilização PESSOL 26-6"/>
      <sheetName val="Plan2"/>
      <sheetName val="ADMINISTRAÇÃO 24"/>
      <sheetName val="ADMINISTRAÇÃO 24-REV EM 11-06"/>
      <sheetName val="mobilização EQTO 26_6"/>
    </sheetNames>
    <sheetDataSet>
      <sheetData sheetId="0"/>
      <sheetData sheetId="1">
        <row r="16">
          <cell r="M16" t="str">
            <v>E411</v>
          </cell>
        </row>
      </sheetData>
      <sheetData sheetId="2">
        <row r="93">
          <cell r="K93">
            <v>3800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1-VIG_FUND-AGO2000"/>
    </sheetNames>
    <sheetDataSet>
      <sheetData sheetId="0">
        <row r="13">
          <cell r="B13">
            <v>1</v>
          </cell>
          <cell r="C13">
            <v>0.15</v>
          </cell>
          <cell r="D13">
            <v>0.2</v>
          </cell>
          <cell r="E13">
            <v>0.5</v>
          </cell>
          <cell r="F13">
            <v>0.1</v>
          </cell>
          <cell r="G13">
            <v>2.25</v>
          </cell>
          <cell r="H13">
            <v>0.4725</v>
          </cell>
          <cell r="I13">
            <v>0.7875</v>
          </cell>
          <cell r="J13">
            <v>0.028125</v>
          </cell>
          <cell r="K13">
            <v>2.25</v>
          </cell>
          <cell r="L13">
            <v>0.16874999999999998</v>
          </cell>
        </row>
        <row r="14">
          <cell r="B14">
            <v>1</v>
          </cell>
          <cell r="C14">
            <v>0.2</v>
          </cell>
          <cell r="D14">
            <v>0.2</v>
          </cell>
          <cell r="E14">
            <v>0.5</v>
          </cell>
          <cell r="F14">
            <v>0.1</v>
          </cell>
          <cell r="G14">
            <v>18.257000000000005</v>
          </cell>
          <cell r="H14">
            <v>4.381680000000001</v>
          </cell>
          <cell r="I14">
            <v>7.302800000000002</v>
          </cell>
          <cell r="J14">
            <v>0.2738550000000001</v>
          </cell>
          <cell r="K14">
            <v>18.257000000000005</v>
          </cell>
          <cell r="L14">
            <v>1.8257000000000005</v>
          </cell>
        </row>
        <row r="15">
          <cell r="B15">
            <v>1</v>
          </cell>
          <cell r="C15">
            <v>0.25</v>
          </cell>
          <cell r="D15">
            <v>0.2</v>
          </cell>
          <cell r="E15">
            <v>0.6</v>
          </cell>
          <cell r="F15">
            <v>0.1</v>
          </cell>
          <cell r="G15">
            <v>5.125000000000001</v>
          </cell>
          <cell r="H15">
            <v>1.6143750000000003</v>
          </cell>
          <cell r="I15">
            <v>2.3062500000000004</v>
          </cell>
          <cell r="J15">
            <v>0.08968750000000002</v>
          </cell>
          <cell r="K15">
            <v>6.150000000000001</v>
          </cell>
          <cell r="L15">
            <v>0.7687500000000002</v>
          </cell>
        </row>
        <row r="16">
          <cell r="B16">
            <v>1</v>
          </cell>
          <cell r="C16">
            <v>0.15</v>
          </cell>
          <cell r="D16">
            <v>0.2</v>
          </cell>
          <cell r="E16">
            <v>0.5</v>
          </cell>
          <cell r="F16">
            <v>0.1</v>
          </cell>
          <cell r="G16">
            <v>9.229999999999999</v>
          </cell>
          <cell r="H16">
            <v>1.9382999999999997</v>
          </cell>
          <cell r="I16">
            <v>3.2304999999999993</v>
          </cell>
          <cell r="J16">
            <v>0.11537499999999999</v>
          </cell>
          <cell r="K16">
            <v>9.229999999999999</v>
          </cell>
          <cell r="L16">
            <v>0.6922499999999999</v>
          </cell>
        </row>
        <row r="17">
          <cell r="B17">
            <v>1</v>
          </cell>
          <cell r="C17">
            <v>0.25</v>
          </cell>
          <cell r="D17">
            <v>0.2</v>
          </cell>
          <cell r="E17">
            <v>0.6</v>
          </cell>
          <cell r="F17">
            <v>0.1</v>
          </cell>
          <cell r="G17">
            <v>4.9</v>
          </cell>
          <cell r="H17">
            <v>1.5435</v>
          </cell>
          <cell r="I17">
            <v>2.205</v>
          </cell>
          <cell r="J17">
            <v>0.08575</v>
          </cell>
          <cell r="K17">
            <v>5.88</v>
          </cell>
          <cell r="L17">
            <v>0.735</v>
          </cell>
        </row>
        <row r="18">
          <cell r="B18">
            <v>1</v>
          </cell>
          <cell r="C18">
            <v>0.2</v>
          </cell>
          <cell r="D18">
            <v>0.2</v>
          </cell>
          <cell r="E18">
            <v>0.6</v>
          </cell>
          <cell r="F18">
            <v>0.1</v>
          </cell>
          <cell r="G18">
            <v>7.904999999999999</v>
          </cell>
          <cell r="H18">
            <v>2.2133999999999996</v>
          </cell>
          <cell r="I18">
            <v>3.162</v>
          </cell>
          <cell r="J18">
            <v>0.11857500000000001</v>
          </cell>
          <cell r="K18">
            <v>9.485999999999999</v>
          </cell>
          <cell r="L18">
            <v>0.9485999999999999</v>
          </cell>
        </row>
        <row r="19">
          <cell r="B19">
            <v>1</v>
          </cell>
          <cell r="C19">
            <v>0.4</v>
          </cell>
          <cell r="D19">
            <v>0.2</v>
          </cell>
          <cell r="E19">
            <v>0.6</v>
          </cell>
          <cell r="F19">
            <v>0.1</v>
          </cell>
          <cell r="G19">
            <v>3.5</v>
          </cell>
          <cell r="H19">
            <v>1.4700000000000002</v>
          </cell>
          <cell r="I19">
            <v>2.1000000000000005</v>
          </cell>
          <cell r="J19">
            <v>0.08750000000000001</v>
          </cell>
          <cell r="K19">
            <v>4.2</v>
          </cell>
          <cell r="L19">
            <v>0.84</v>
          </cell>
        </row>
        <row r="20">
          <cell r="B20">
            <v>1</v>
          </cell>
          <cell r="C20">
            <v>0.25</v>
          </cell>
          <cell r="D20">
            <v>0.2</v>
          </cell>
          <cell r="E20">
            <v>0.6</v>
          </cell>
          <cell r="F20">
            <v>0.1</v>
          </cell>
          <cell r="G20">
            <v>7.924999999999999</v>
          </cell>
          <cell r="H20">
            <v>2.4963749999999996</v>
          </cell>
          <cell r="I20">
            <v>3.5662499999999997</v>
          </cell>
          <cell r="J20">
            <v>0.13868749999999996</v>
          </cell>
          <cell r="K20">
            <v>9.509999999999998</v>
          </cell>
          <cell r="L20">
            <v>1.1887499999999998</v>
          </cell>
        </row>
        <row r="21">
          <cell r="B21">
            <v>1</v>
          </cell>
          <cell r="C21">
            <v>0.2</v>
          </cell>
          <cell r="D21">
            <v>0.2</v>
          </cell>
          <cell r="E21">
            <v>0.5</v>
          </cell>
          <cell r="F21">
            <v>0.1</v>
          </cell>
          <cell r="G21">
            <v>7.3</v>
          </cell>
          <cell r="H21">
            <v>1.752</v>
          </cell>
          <cell r="I21">
            <v>2.92</v>
          </cell>
          <cell r="J21">
            <v>0.10950000000000003</v>
          </cell>
          <cell r="K21">
            <v>7.3</v>
          </cell>
          <cell r="L21">
            <v>0.73</v>
          </cell>
        </row>
        <row r="22">
          <cell r="B22">
            <v>1</v>
          </cell>
          <cell r="C22">
            <v>0.25</v>
          </cell>
          <cell r="D22">
            <v>0.2</v>
          </cell>
          <cell r="E22">
            <v>0.6</v>
          </cell>
          <cell r="F22">
            <v>0.1</v>
          </cell>
          <cell r="G22">
            <v>7.85</v>
          </cell>
          <cell r="H22">
            <v>2.47275</v>
          </cell>
          <cell r="I22">
            <v>3.5324999999999998</v>
          </cell>
          <cell r="J22">
            <v>0.137375</v>
          </cell>
          <cell r="K22">
            <v>9.42</v>
          </cell>
          <cell r="L22">
            <v>1.1775</v>
          </cell>
        </row>
        <row r="23">
          <cell r="B23">
            <v>1</v>
          </cell>
          <cell r="C23">
            <v>0.2</v>
          </cell>
          <cell r="D23">
            <v>0.2</v>
          </cell>
          <cell r="E23">
            <v>0.6</v>
          </cell>
          <cell r="F23">
            <v>0.1</v>
          </cell>
          <cell r="G23">
            <v>7.924999999999999</v>
          </cell>
          <cell r="H23">
            <v>2.2189999999999994</v>
          </cell>
          <cell r="I23">
            <v>3.17</v>
          </cell>
          <cell r="J23">
            <v>0.11887500000000001</v>
          </cell>
          <cell r="K23">
            <v>9.509999999999998</v>
          </cell>
          <cell r="L23">
            <v>0.9509999999999998</v>
          </cell>
        </row>
        <row r="24">
          <cell r="B24">
            <v>1</v>
          </cell>
          <cell r="C24">
            <v>0.3</v>
          </cell>
          <cell r="D24">
            <v>0.2</v>
          </cell>
          <cell r="E24">
            <v>0.5</v>
          </cell>
          <cell r="F24">
            <v>0.1</v>
          </cell>
          <cell r="G24">
            <v>3.6</v>
          </cell>
          <cell r="H24">
            <v>1.08</v>
          </cell>
          <cell r="I24">
            <v>1.8</v>
          </cell>
          <cell r="J24">
            <v>0.07200000000000001</v>
          </cell>
          <cell r="K24">
            <v>3.6</v>
          </cell>
          <cell r="L24">
            <v>0.54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29.741640000000004</v>
          </cell>
          <cell r="I26">
            <v>46.0824</v>
          </cell>
          <cell r="J26">
            <v>1.734005</v>
          </cell>
          <cell r="K26">
            <v>123.48899999999998</v>
          </cell>
          <cell r="L26">
            <v>12.784500000000001</v>
          </cell>
        </row>
        <row r="28">
          <cell r="K28" t="str">
            <v> (C/REL A AREA CONSTR)</v>
          </cell>
        </row>
        <row r="30">
          <cell r="C30">
            <v>29.741640000000004</v>
          </cell>
          <cell r="D30" t="str">
            <v>M3</v>
          </cell>
          <cell r="I30">
            <v>2.326382729086003</v>
          </cell>
          <cell r="J30" t="str">
            <v>M3/M3</v>
          </cell>
          <cell r="K30">
            <v>0.04183189400545726</v>
          </cell>
          <cell r="L30" t="str">
            <v>M3/M2</v>
          </cell>
        </row>
        <row r="31">
          <cell r="C31">
            <v>46.0824</v>
          </cell>
          <cell r="D31" t="str">
            <v>M2</v>
          </cell>
          <cell r="I31">
            <v>3.604552387656928</v>
          </cell>
          <cell r="J31" t="str">
            <v>M2/M3</v>
          </cell>
          <cell r="K31">
            <v>0.06481532532560691</v>
          </cell>
          <cell r="L31" t="str">
            <v>M2/M2</v>
          </cell>
        </row>
        <row r="32">
          <cell r="C32">
            <v>1.734005</v>
          </cell>
          <cell r="D32" t="str">
            <v>M3</v>
          </cell>
          <cell r="I32">
            <v>0.13563338417615078</v>
          </cell>
          <cell r="J32" t="str">
            <v>M3/M3</v>
          </cell>
          <cell r="K32">
            <v>0.0024388942023685616</v>
          </cell>
          <cell r="L32" t="str">
            <v>M3/M2</v>
          </cell>
        </row>
        <row r="33">
          <cell r="C33">
            <v>123.48899999999998</v>
          </cell>
          <cell r="D33" t="str">
            <v>M2</v>
          </cell>
          <cell r="I33">
            <v>9.659274903203094</v>
          </cell>
          <cell r="J33" t="str">
            <v>M2/M3</v>
          </cell>
          <cell r="K33">
            <v>0.17368843005429122</v>
          </cell>
          <cell r="L33" t="str">
            <v>M2/M2</v>
          </cell>
        </row>
        <row r="34">
          <cell r="C34">
            <v>12.784500000000001</v>
          </cell>
          <cell r="D34" t="str">
            <v>M3</v>
          </cell>
          <cell r="I34" t="str">
            <v>      -</v>
          </cell>
          <cell r="K34">
            <v>0.01798151846746744</v>
          </cell>
          <cell r="L34" t="str">
            <v>M3/M2</v>
          </cell>
        </row>
        <row r="35">
          <cell r="C35">
            <v>1294</v>
          </cell>
          <cell r="D35" t="str">
            <v>KG</v>
          </cell>
          <cell r="I35">
            <v>101.21631663342328</v>
          </cell>
          <cell r="J35" t="str">
            <v>KG/M3</v>
          </cell>
          <cell r="K35">
            <v>1.8200230667529325</v>
          </cell>
        </row>
        <row r="36">
          <cell r="C36">
            <v>16.914594444444447</v>
          </cell>
          <cell r="D36" t="str">
            <v>M3</v>
          </cell>
          <cell r="I36">
            <v>1.323054827677613</v>
          </cell>
          <cell r="J36" t="str">
            <v>M3/M3</v>
          </cell>
          <cell r="K36">
            <v>0.02379053481735695</v>
          </cell>
          <cell r="L36" t="str">
            <v>M3/M2</v>
          </cell>
        </row>
        <row r="37">
          <cell r="C37">
            <v>16.675159222222224</v>
          </cell>
          <cell r="D37" t="str">
            <v>M3</v>
          </cell>
          <cell r="I37">
            <v>1.3043262718309063</v>
          </cell>
          <cell r="J37" t="str">
            <v>M3/M3</v>
          </cell>
          <cell r="K37">
            <v>0.0234537669445304</v>
          </cell>
          <cell r="L37" t="str">
            <v>M3/M2</v>
          </cell>
        </row>
        <row r="38">
          <cell r="C38">
            <v>710.98</v>
          </cell>
          <cell r="D38" t="str">
            <v>M2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874CE-4942-49D0-BD20-8FC114C99F10}">
  <sheetPr>
    <tabColor rgb="FF92D050"/>
    <pageSetUpPr fitToPage="1"/>
  </sheetPr>
  <dimension ref="A2:N45"/>
  <sheetViews>
    <sheetView view="pageBreakPreview" zoomScaleSheetLayoutView="100" workbookViewId="0" topLeftCell="A31">
      <selection activeCell="P2" sqref="P2"/>
    </sheetView>
  </sheetViews>
  <sheetFormatPr defaultColWidth="9.33203125" defaultRowHeight="12.75"/>
  <cols>
    <col min="1" max="1" width="9.16015625" style="311" customWidth="1"/>
    <col min="2" max="2" width="15.66015625" style="311" customWidth="1"/>
    <col min="3" max="3" width="13.5" style="311" customWidth="1"/>
    <col min="4" max="5" width="6.83203125" style="311" customWidth="1"/>
    <col min="6" max="6" width="7.5" style="311" customWidth="1"/>
    <col min="7" max="7" width="12.66015625" style="311" customWidth="1"/>
    <col min="8" max="8" width="25" style="311" customWidth="1"/>
    <col min="9" max="9" width="15" style="311" customWidth="1"/>
    <col min="10" max="10" width="16.66015625" style="311" customWidth="1"/>
    <col min="11" max="12" width="15.66015625" style="311" customWidth="1"/>
    <col min="13" max="13" width="7.66015625" style="311" customWidth="1"/>
    <col min="14" max="14" width="9.33203125" style="311" customWidth="1"/>
    <col min="15" max="256" width="9.33203125" style="307" customWidth="1"/>
    <col min="257" max="257" width="9.16015625" style="307" customWidth="1"/>
    <col min="258" max="258" width="15.66015625" style="307" customWidth="1"/>
    <col min="259" max="259" width="13.5" style="307" customWidth="1"/>
    <col min="260" max="261" width="6.83203125" style="307" customWidth="1"/>
    <col min="262" max="262" width="7.5" style="307" customWidth="1"/>
    <col min="263" max="263" width="12.66015625" style="307" customWidth="1"/>
    <col min="264" max="264" width="25" style="307" customWidth="1"/>
    <col min="265" max="265" width="15" style="307" customWidth="1"/>
    <col min="266" max="266" width="16.66015625" style="307" customWidth="1"/>
    <col min="267" max="268" width="15.66015625" style="307" customWidth="1"/>
    <col min="269" max="269" width="7.66015625" style="307" customWidth="1"/>
    <col min="270" max="512" width="9.33203125" style="307" customWidth="1"/>
    <col min="513" max="513" width="9.16015625" style="307" customWidth="1"/>
    <col min="514" max="514" width="15.66015625" style="307" customWidth="1"/>
    <col min="515" max="515" width="13.5" style="307" customWidth="1"/>
    <col min="516" max="517" width="6.83203125" style="307" customWidth="1"/>
    <col min="518" max="518" width="7.5" style="307" customWidth="1"/>
    <col min="519" max="519" width="12.66015625" style="307" customWidth="1"/>
    <col min="520" max="520" width="25" style="307" customWidth="1"/>
    <col min="521" max="521" width="15" style="307" customWidth="1"/>
    <col min="522" max="522" width="16.66015625" style="307" customWidth="1"/>
    <col min="523" max="524" width="15.66015625" style="307" customWidth="1"/>
    <col min="525" max="525" width="7.66015625" style="307" customWidth="1"/>
    <col min="526" max="768" width="9.33203125" style="307" customWidth="1"/>
    <col min="769" max="769" width="9.16015625" style="307" customWidth="1"/>
    <col min="770" max="770" width="15.66015625" style="307" customWidth="1"/>
    <col min="771" max="771" width="13.5" style="307" customWidth="1"/>
    <col min="772" max="773" width="6.83203125" style="307" customWidth="1"/>
    <col min="774" max="774" width="7.5" style="307" customWidth="1"/>
    <col min="775" max="775" width="12.66015625" style="307" customWidth="1"/>
    <col min="776" max="776" width="25" style="307" customWidth="1"/>
    <col min="777" max="777" width="15" style="307" customWidth="1"/>
    <col min="778" max="778" width="16.66015625" style="307" customWidth="1"/>
    <col min="779" max="780" width="15.66015625" style="307" customWidth="1"/>
    <col min="781" max="781" width="7.66015625" style="307" customWidth="1"/>
    <col min="782" max="1024" width="9.33203125" style="307" customWidth="1"/>
    <col min="1025" max="1025" width="9.16015625" style="307" customWidth="1"/>
    <col min="1026" max="1026" width="15.66015625" style="307" customWidth="1"/>
    <col min="1027" max="1027" width="13.5" style="307" customWidth="1"/>
    <col min="1028" max="1029" width="6.83203125" style="307" customWidth="1"/>
    <col min="1030" max="1030" width="7.5" style="307" customWidth="1"/>
    <col min="1031" max="1031" width="12.66015625" style="307" customWidth="1"/>
    <col min="1032" max="1032" width="25" style="307" customWidth="1"/>
    <col min="1033" max="1033" width="15" style="307" customWidth="1"/>
    <col min="1034" max="1034" width="16.66015625" style="307" customWidth="1"/>
    <col min="1035" max="1036" width="15.66015625" style="307" customWidth="1"/>
    <col min="1037" max="1037" width="7.66015625" style="307" customWidth="1"/>
    <col min="1038" max="1280" width="9.33203125" style="307" customWidth="1"/>
    <col min="1281" max="1281" width="9.16015625" style="307" customWidth="1"/>
    <col min="1282" max="1282" width="15.66015625" style="307" customWidth="1"/>
    <col min="1283" max="1283" width="13.5" style="307" customWidth="1"/>
    <col min="1284" max="1285" width="6.83203125" style="307" customWidth="1"/>
    <col min="1286" max="1286" width="7.5" style="307" customWidth="1"/>
    <col min="1287" max="1287" width="12.66015625" style="307" customWidth="1"/>
    <col min="1288" max="1288" width="25" style="307" customWidth="1"/>
    <col min="1289" max="1289" width="15" style="307" customWidth="1"/>
    <col min="1290" max="1290" width="16.66015625" style="307" customWidth="1"/>
    <col min="1291" max="1292" width="15.66015625" style="307" customWidth="1"/>
    <col min="1293" max="1293" width="7.66015625" style="307" customWidth="1"/>
    <col min="1294" max="1536" width="9.33203125" style="307" customWidth="1"/>
    <col min="1537" max="1537" width="9.16015625" style="307" customWidth="1"/>
    <col min="1538" max="1538" width="15.66015625" style="307" customWidth="1"/>
    <col min="1539" max="1539" width="13.5" style="307" customWidth="1"/>
    <col min="1540" max="1541" width="6.83203125" style="307" customWidth="1"/>
    <col min="1542" max="1542" width="7.5" style="307" customWidth="1"/>
    <col min="1543" max="1543" width="12.66015625" style="307" customWidth="1"/>
    <col min="1544" max="1544" width="25" style="307" customWidth="1"/>
    <col min="1545" max="1545" width="15" style="307" customWidth="1"/>
    <col min="1546" max="1546" width="16.66015625" style="307" customWidth="1"/>
    <col min="1547" max="1548" width="15.66015625" style="307" customWidth="1"/>
    <col min="1549" max="1549" width="7.66015625" style="307" customWidth="1"/>
    <col min="1550" max="1792" width="9.33203125" style="307" customWidth="1"/>
    <col min="1793" max="1793" width="9.16015625" style="307" customWidth="1"/>
    <col min="1794" max="1794" width="15.66015625" style="307" customWidth="1"/>
    <col min="1795" max="1795" width="13.5" style="307" customWidth="1"/>
    <col min="1796" max="1797" width="6.83203125" style="307" customWidth="1"/>
    <col min="1798" max="1798" width="7.5" style="307" customWidth="1"/>
    <col min="1799" max="1799" width="12.66015625" style="307" customWidth="1"/>
    <col min="1800" max="1800" width="25" style="307" customWidth="1"/>
    <col min="1801" max="1801" width="15" style="307" customWidth="1"/>
    <col min="1802" max="1802" width="16.66015625" style="307" customWidth="1"/>
    <col min="1803" max="1804" width="15.66015625" style="307" customWidth="1"/>
    <col min="1805" max="1805" width="7.66015625" style="307" customWidth="1"/>
    <col min="1806" max="2048" width="9.33203125" style="307" customWidth="1"/>
    <col min="2049" max="2049" width="9.16015625" style="307" customWidth="1"/>
    <col min="2050" max="2050" width="15.66015625" style="307" customWidth="1"/>
    <col min="2051" max="2051" width="13.5" style="307" customWidth="1"/>
    <col min="2052" max="2053" width="6.83203125" style="307" customWidth="1"/>
    <col min="2054" max="2054" width="7.5" style="307" customWidth="1"/>
    <col min="2055" max="2055" width="12.66015625" style="307" customWidth="1"/>
    <col min="2056" max="2056" width="25" style="307" customWidth="1"/>
    <col min="2057" max="2057" width="15" style="307" customWidth="1"/>
    <col min="2058" max="2058" width="16.66015625" style="307" customWidth="1"/>
    <col min="2059" max="2060" width="15.66015625" style="307" customWidth="1"/>
    <col min="2061" max="2061" width="7.66015625" style="307" customWidth="1"/>
    <col min="2062" max="2304" width="9.33203125" style="307" customWidth="1"/>
    <col min="2305" max="2305" width="9.16015625" style="307" customWidth="1"/>
    <col min="2306" max="2306" width="15.66015625" style="307" customWidth="1"/>
    <col min="2307" max="2307" width="13.5" style="307" customWidth="1"/>
    <col min="2308" max="2309" width="6.83203125" style="307" customWidth="1"/>
    <col min="2310" max="2310" width="7.5" style="307" customWidth="1"/>
    <col min="2311" max="2311" width="12.66015625" style="307" customWidth="1"/>
    <col min="2312" max="2312" width="25" style="307" customWidth="1"/>
    <col min="2313" max="2313" width="15" style="307" customWidth="1"/>
    <col min="2314" max="2314" width="16.66015625" style="307" customWidth="1"/>
    <col min="2315" max="2316" width="15.66015625" style="307" customWidth="1"/>
    <col min="2317" max="2317" width="7.66015625" style="307" customWidth="1"/>
    <col min="2318" max="2560" width="9.33203125" style="307" customWidth="1"/>
    <col min="2561" max="2561" width="9.16015625" style="307" customWidth="1"/>
    <col min="2562" max="2562" width="15.66015625" style="307" customWidth="1"/>
    <col min="2563" max="2563" width="13.5" style="307" customWidth="1"/>
    <col min="2564" max="2565" width="6.83203125" style="307" customWidth="1"/>
    <col min="2566" max="2566" width="7.5" style="307" customWidth="1"/>
    <col min="2567" max="2567" width="12.66015625" style="307" customWidth="1"/>
    <col min="2568" max="2568" width="25" style="307" customWidth="1"/>
    <col min="2569" max="2569" width="15" style="307" customWidth="1"/>
    <col min="2570" max="2570" width="16.66015625" style="307" customWidth="1"/>
    <col min="2571" max="2572" width="15.66015625" style="307" customWidth="1"/>
    <col min="2573" max="2573" width="7.66015625" style="307" customWidth="1"/>
    <col min="2574" max="2816" width="9.33203125" style="307" customWidth="1"/>
    <col min="2817" max="2817" width="9.16015625" style="307" customWidth="1"/>
    <col min="2818" max="2818" width="15.66015625" style="307" customWidth="1"/>
    <col min="2819" max="2819" width="13.5" style="307" customWidth="1"/>
    <col min="2820" max="2821" width="6.83203125" style="307" customWidth="1"/>
    <col min="2822" max="2822" width="7.5" style="307" customWidth="1"/>
    <col min="2823" max="2823" width="12.66015625" style="307" customWidth="1"/>
    <col min="2824" max="2824" width="25" style="307" customWidth="1"/>
    <col min="2825" max="2825" width="15" style="307" customWidth="1"/>
    <col min="2826" max="2826" width="16.66015625" style="307" customWidth="1"/>
    <col min="2827" max="2828" width="15.66015625" style="307" customWidth="1"/>
    <col min="2829" max="2829" width="7.66015625" style="307" customWidth="1"/>
    <col min="2830" max="3072" width="9.33203125" style="307" customWidth="1"/>
    <col min="3073" max="3073" width="9.16015625" style="307" customWidth="1"/>
    <col min="3074" max="3074" width="15.66015625" style="307" customWidth="1"/>
    <col min="3075" max="3075" width="13.5" style="307" customWidth="1"/>
    <col min="3076" max="3077" width="6.83203125" style="307" customWidth="1"/>
    <col min="3078" max="3078" width="7.5" style="307" customWidth="1"/>
    <col min="3079" max="3079" width="12.66015625" style="307" customWidth="1"/>
    <col min="3080" max="3080" width="25" style="307" customWidth="1"/>
    <col min="3081" max="3081" width="15" style="307" customWidth="1"/>
    <col min="3082" max="3082" width="16.66015625" style="307" customWidth="1"/>
    <col min="3083" max="3084" width="15.66015625" style="307" customWidth="1"/>
    <col min="3085" max="3085" width="7.66015625" style="307" customWidth="1"/>
    <col min="3086" max="3328" width="9.33203125" style="307" customWidth="1"/>
    <col min="3329" max="3329" width="9.16015625" style="307" customWidth="1"/>
    <col min="3330" max="3330" width="15.66015625" style="307" customWidth="1"/>
    <col min="3331" max="3331" width="13.5" style="307" customWidth="1"/>
    <col min="3332" max="3333" width="6.83203125" style="307" customWidth="1"/>
    <col min="3334" max="3334" width="7.5" style="307" customWidth="1"/>
    <col min="3335" max="3335" width="12.66015625" style="307" customWidth="1"/>
    <col min="3336" max="3336" width="25" style="307" customWidth="1"/>
    <col min="3337" max="3337" width="15" style="307" customWidth="1"/>
    <col min="3338" max="3338" width="16.66015625" style="307" customWidth="1"/>
    <col min="3339" max="3340" width="15.66015625" style="307" customWidth="1"/>
    <col min="3341" max="3341" width="7.66015625" style="307" customWidth="1"/>
    <col min="3342" max="3584" width="9.33203125" style="307" customWidth="1"/>
    <col min="3585" max="3585" width="9.16015625" style="307" customWidth="1"/>
    <col min="3586" max="3586" width="15.66015625" style="307" customWidth="1"/>
    <col min="3587" max="3587" width="13.5" style="307" customWidth="1"/>
    <col min="3588" max="3589" width="6.83203125" style="307" customWidth="1"/>
    <col min="3590" max="3590" width="7.5" style="307" customWidth="1"/>
    <col min="3591" max="3591" width="12.66015625" style="307" customWidth="1"/>
    <col min="3592" max="3592" width="25" style="307" customWidth="1"/>
    <col min="3593" max="3593" width="15" style="307" customWidth="1"/>
    <col min="3594" max="3594" width="16.66015625" style="307" customWidth="1"/>
    <col min="3595" max="3596" width="15.66015625" style="307" customWidth="1"/>
    <col min="3597" max="3597" width="7.66015625" style="307" customWidth="1"/>
    <col min="3598" max="3840" width="9.33203125" style="307" customWidth="1"/>
    <col min="3841" max="3841" width="9.16015625" style="307" customWidth="1"/>
    <col min="3842" max="3842" width="15.66015625" style="307" customWidth="1"/>
    <col min="3843" max="3843" width="13.5" style="307" customWidth="1"/>
    <col min="3844" max="3845" width="6.83203125" style="307" customWidth="1"/>
    <col min="3846" max="3846" width="7.5" style="307" customWidth="1"/>
    <col min="3847" max="3847" width="12.66015625" style="307" customWidth="1"/>
    <col min="3848" max="3848" width="25" style="307" customWidth="1"/>
    <col min="3849" max="3849" width="15" style="307" customWidth="1"/>
    <col min="3850" max="3850" width="16.66015625" style="307" customWidth="1"/>
    <col min="3851" max="3852" width="15.66015625" style="307" customWidth="1"/>
    <col min="3853" max="3853" width="7.66015625" style="307" customWidth="1"/>
    <col min="3854" max="4096" width="9.33203125" style="307" customWidth="1"/>
    <col min="4097" max="4097" width="9.16015625" style="307" customWidth="1"/>
    <col min="4098" max="4098" width="15.66015625" style="307" customWidth="1"/>
    <col min="4099" max="4099" width="13.5" style="307" customWidth="1"/>
    <col min="4100" max="4101" width="6.83203125" style="307" customWidth="1"/>
    <col min="4102" max="4102" width="7.5" style="307" customWidth="1"/>
    <col min="4103" max="4103" width="12.66015625" style="307" customWidth="1"/>
    <col min="4104" max="4104" width="25" style="307" customWidth="1"/>
    <col min="4105" max="4105" width="15" style="307" customWidth="1"/>
    <col min="4106" max="4106" width="16.66015625" style="307" customWidth="1"/>
    <col min="4107" max="4108" width="15.66015625" style="307" customWidth="1"/>
    <col min="4109" max="4109" width="7.66015625" style="307" customWidth="1"/>
    <col min="4110" max="4352" width="9.33203125" style="307" customWidth="1"/>
    <col min="4353" max="4353" width="9.16015625" style="307" customWidth="1"/>
    <col min="4354" max="4354" width="15.66015625" style="307" customWidth="1"/>
    <col min="4355" max="4355" width="13.5" style="307" customWidth="1"/>
    <col min="4356" max="4357" width="6.83203125" style="307" customWidth="1"/>
    <col min="4358" max="4358" width="7.5" style="307" customWidth="1"/>
    <col min="4359" max="4359" width="12.66015625" style="307" customWidth="1"/>
    <col min="4360" max="4360" width="25" style="307" customWidth="1"/>
    <col min="4361" max="4361" width="15" style="307" customWidth="1"/>
    <col min="4362" max="4362" width="16.66015625" style="307" customWidth="1"/>
    <col min="4363" max="4364" width="15.66015625" style="307" customWidth="1"/>
    <col min="4365" max="4365" width="7.66015625" style="307" customWidth="1"/>
    <col min="4366" max="4608" width="9.33203125" style="307" customWidth="1"/>
    <col min="4609" max="4609" width="9.16015625" style="307" customWidth="1"/>
    <col min="4610" max="4610" width="15.66015625" style="307" customWidth="1"/>
    <col min="4611" max="4611" width="13.5" style="307" customWidth="1"/>
    <col min="4612" max="4613" width="6.83203125" style="307" customWidth="1"/>
    <col min="4614" max="4614" width="7.5" style="307" customWidth="1"/>
    <col min="4615" max="4615" width="12.66015625" style="307" customWidth="1"/>
    <col min="4616" max="4616" width="25" style="307" customWidth="1"/>
    <col min="4617" max="4617" width="15" style="307" customWidth="1"/>
    <col min="4618" max="4618" width="16.66015625" style="307" customWidth="1"/>
    <col min="4619" max="4620" width="15.66015625" style="307" customWidth="1"/>
    <col min="4621" max="4621" width="7.66015625" style="307" customWidth="1"/>
    <col min="4622" max="4864" width="9.33203125" style="307" customWidth="1"/>
    <col min="4865" max="4865" width="9.16015625" style="307" customWidth="1"/>
    <col min="4866" max="4866" width="15.66015625" style="307" customWidth="1"/>
    <col min="4867" max="4867" width="13.5" style="307" customWidth="1"/>
    <col min="4868" max="4869" width="6.83203125" style="307" customWidth="1"/>
    <col min="4870" max="4870" width="7.5" style="307" customWidth="1"/>
    <col min="4871" max="4871" width="12.66015625" style="307" customWidth="1"/>
    <col min="4872" max="4872" width="25" style="307" customWidth="1"/>
    <col min="4873" max="4873" width="15" style="307" customWidth="1"/>
    <col min="4874" max="4874" width="16.66015625" style="307" customWidth="1"/>
    <col min="4875" max="4876" width="15.66015625" style="307" customWidth="1"/>
    <col min="4877" max="4877" width="7.66015625" style="307" customWidth="1"/>
    <col min="4878" max="5120" width="9.33203125" style="307" customWidth="1"/>
    <col min="5121" max="5121" width="9.16015625" style="307" customWidth="1"/>
    <col min="5122" max="5122" width="15.66015625" style="307" customWidth="1"/>
    <col min="5123" max="5123" width="13.5" style="307" customWidth="1"/>
    <col min="5124" max="5125" width="6.83203125" style="307" customWidth="1"/>
    <col min="5126" max="5126" width="7.5" style="307" customWidth="1"/>
    <col min="5127" max="5127" width="12.66015625" style="307" customWidth="1"/>
    <col min="5128" max="5128" width="25" style="307" customWidth="1"/>
    <col min="5129" max="5129" width="15" style="307" customWidth="1"/>
    <col min="5130" max="5130" width="16.66015625" style="307" customWidth="1"/>
    <col min="5131" max="5132" width="15.66015625" style="307" customWidth="1"/>
    <col min="5133" max="5133" width="7.66015625" style="307" customWidth="1"/>
    <col min="5134" max="5376" width="9.33203125" style="307" customWidth="1"/>
    <col min="5377" max="5377" width="9.16015625" style="307" customWidth="1"/>
    <col min="5378" max="5378" width="15.66015625" style="307" customWidth="1"/>
    <col min="5379" max="5379" width="13.5" style="307" customWidth="1"/>
    <col min="5380" max="5381" width="6.83203125" style="307" customWidth="1"/>
    <col min="5382" max="5382" width="7.5" style="307" customWidth="1"/>
    <col min="5383" max="5383" width="12.66015625" style="307" customWidth="1"/>
    <col min="5384" max="5384" width="25" style="307" customWidth="1"/>
    <col min="5385" max="5385" width="15" style="307" customWidth="1"/>
    <col min="5386" max="5386" width="16.66015625" style="307" customWidth="1"/>
    <col min="5387" max="5388" width="15.66015625" style="307" customWidth="1"/>
    <col min="5389" max="5389" width="7.66015625" style="307" customWidth="1"/>
    <col min="5390" max="5632" width="9.33203125" style="307" customWidth="1"/>
    <col min="5633" max="5633" width="9.16015625" style="307" customWidth="1"/>
    <col min="5634" max="5634" width="15.66015625" style="307" customWidth="1"/>
    <col min="5635" max="5635" width="13.5" style="307" customWidth="1"/>
    <col min="5636" max="5637" width="6.83203125" style="307" customWidth="1"/>
    <col min="5638" max="5638" width="7.5" style="307" customWidth="1"/>
    <col min="5639" max="5639" width="12.66015625" style="307" customWidth="1"/>
    <col min="5640" max="5640" width="25" style="307" customWidth="1"/>
    <col min="5641" max="5641" width="15" style="307" customWidth="1"/>
    <col min="5642" max="5642" width="16.66015625" style="307" customWidth="1"/>
    <col min="5643" max="5644" width="15.66015625" style="307" customWidth="1"/>
    <col min="5645" max="5645" width="7.66015625" style="307" customWidth="1"/>
    <col min="5646" max="5888" width="9.33203125" style="307" customWidth="1"/>
    <col min="5889" max="5889" width="9.16015625" style="307" customWidth="1"/>
    <col min="5890" max="5890" width="15.66015625" style="307" customWidth="1"/>
    <col min="5891" max="5891" width="13.5" style="307" customWidth="1"/>
    <col min="5892" max="5893" width="6.83203125" style="307" customWidth="1"/>
    <col min="5894" max="5894" width="7.5" style="307" customWidth="1"/>
    <col min="5895" max="5895" width="12.66015625" style="307" customWidth="1"/>
    <col min="5896" max="5896" width="25" style="307" customWidth="1"/>
    <col min="5897" max="5897" width="15" style="307" customWidth="1"/>
    <col min="5898" max="5898" width="16.66015625" style="307" customWidth="1"/>
    <col min="5899" max="5900" width="15.66015625" style="307" customWidth="1"/>
    <col min="5901" max="5901" width="7.66015625" style="307" customWidth="1"/>
    <col min="5902" max="6144" width="9.33203125" style="307" customWidth="1"/>
    <col min="6145" max="6145" width="9.16015625" style="307" customWidth="1"/>
    <col min="6146" max="6146" width="15.66015625" style="307" customWidth="1"/>
    <col min="6147" max="6147" width="13.5" style="307" customWidth="1"/>
    <col min="6148" max="6149" width="6.83203125" style="307" customWidth="1"/>
    <col min="6150" max="6150" width="7.5" style="307" customWidth="1"/>
    <col min="6151" max="6151" width="12.66015625" style="307" customWidth="1"/>
    <col min="6152" max="6152" width="25" style="307" customWidth="1"/>
    <col min="6153" max="6153" width="15" style="307" customWidth="1"/>
    <col min="6154" max="6154" width="16.66015625" style="307" customWidth="1"/>
    <col min="6155" max="6156" width="15.66015625" style="307" customWidth="1"/>
    <col min="6157" max="6157" width="7.66015625" style="307" customWidth="1"/>
    <col min="6158" max="6400" width="9.33203125" style="307" customWidth="1"/>
    <col min="6401" max="6401" width="9.16015625" style="307" customWidth="1"/>
    <col min="6402" max="6402" width="15.66015625" style="307" customWidth="1"/>
    <col min="6403" max="6403" width="13.5" style="307" customWidth="1"/>
    <col min="6404" max="6405" width="6.83203125" style="307" customWidth="1"/>
    <col min="6406" max="6406" width="7.5" style="307" customWidth="1"/>
    <col min="6407" max="6407" width="12.66015625" style="307" customWidth="1"/>
    <col min="6408" max="6408" width="25" style="307" customWidth="1"/>
    <col min="6409" max="6409" width="15" style="307" customWidth="1"/>
    <col min="6410" max="6410" width="16.66015625" style="307" customWidth="1"/>
    <col min="6411" max="6412" width="15.66015625" style="307" customWidth="1"/>
    <col min="6413" max="6413" width="7.66015625" style="307" customWidth="1"/>
    <col min="6414" max="6656" width="9.33203125" style="307" customWidth="1"/>
    <col min="6657" max="6657" width="9.16015625" style="307" customWidth="1"/>
    <col min="6658" max="6658" width="15.66015625" style="307" customWidth="1"/>
    <col min="6659" max="6659" width="13.5" style="307" customWidth="1"/>
    <col min="6660" max="6661" width="6.83203125" style="307" customWidth="1"/>
    <col min="6662" max="6662" width="7.5" style="307" customWidth="1"/>
    <col min="6663" max="6663" width="12.66015625" style="307" customWidth="1"/>
    <col min="6664" max="6664" width="25" style="307" customWidth="1"/>
    <col min="6665" max="6665" width="15" style="307" customWidth="1"/>
    <col min="6666" max="6666" width="16.66015625" style="307" customWidth="1"/>
    <col min="6667" max="6668" width="15.66015625" style="307" customWidth="1"/>
    <col min="6669" max="6669" width="7.66015625" style="307" customWidth="1"/>
    <col min="6670" max="6912" width="9.33203125" style="307" customWidth="1"/>
    <col min="6913" max="6913" width="9.16015625" style="307" customWidth="1"/>
    <col min="6914" max="6914" width="15.66015625" style="307" customWidth="1"/>
    <col min="6915" max="6915" width="13.5" style="307" customWidth="1"/>
    <col min="6916" max="6917" width="6.83203125" style="307" customWidth="1"/>
    <col min="6918" max="6918" width="7.5" style="307" customWidth="1"/>
    <col min="6919" max="6919" width="12.66015625" style="307" customWidth="1"/>
    <col min="6920" max="6920" width="25" style="307" customWidth="1"/>
    <col min="6921" max="6921" width="15" style="307" customWidth="1"/>
    <col min="6922" max="6922" width="16.66015625" style="307" customWidth="1"/>
    <col min="6923" max="6924" width="15.66015625" style="307" customWidth="1"/>
    <col min="6925" max="6925" width="7.66015625" style="307" customWidth="1"/>
    <col min="6926" max="7168" width="9.33203125" style="307" customWidth="1"/>
    <col min="7169" max="7169" width="9.16015625" style="307" customWidth="1"/>
    <col min="7170" max="7170" width="15.66015625" style="307" customWidth="1"/>
    <col min="7171" max="7171" width="13.5" style="307" customWidth="1"/>
    <col min="7172" max="7173" width="6.83203125" style="307" customWidth="1"/>
    <col min="7174" max="7174" width="7.5" style="307" customWidth="1"/>
    <col min="7175" max="7175" width="12.66015625" style="307" customWidth="1"/>
    <col min="7176" max="7176" width="25" style="307" customWidth="1"/>
    <col min="7177" max="7177" width="15" style="307" customWidth="1"/>
    <col min="7178" max="7178" width="16.66015625" style="307" customWidth="1"/>
    <col min="7179" max="7180" width="15.66015625" style="307" customWidth="1"/>
    <col min="7181" max="7181" width="7.66015625" style="307" customWidth="1"/>
    <col min="7182" max="7424" width="9.33203125" style="307" customWidth="1"/>
    <col min="7425" max="7425" width="9.16015625" style="307" customWidth="1"/>
    <col min="7426" max="7426" width="15.66015625" style="307" customWidth="1"/>
    <col min="7427" max="7427" width="13.5" style="307" customWidth="1"/>
    <col min="7428" max="7429" width="6.83203125" style="307" customWidth="1"/>
    <col min="7430" max="7430" width="7.5" style="307" customWidth="1"/>
    <col min="7431" max="7431" width="12.66015625" style="307" customWidth="1"/>
    <col min="7432" max="7432" width="25" style="307" customWidth="1"/>
    <col min="7433" max="7433" width="15" style="307" customWidth="1"/>
    <col min="7434" max="7434" width="16.66015625" style="307" customWidth="1"/>
    <col min="7435" max="7436" width="15.66015625" style="307" customWidth="1"/>
    <col min="7437" max="7437" width="7.66015625" style="307" customWidth="1"/>
    <col min="7438" max="7680" width="9.33203125" style="307" customWidth="1"/>
    <col min="7681" max="7681" width="9.16015625" style="307" customWidth="1"/>
    <col min="7682" max="7682" width="15.66015625" style="307" customWidth="1"/>
    <col min="7683" max="7683" width="13.5" style="307" customWidth="1"/>
    <col min="7684" max="7685" width="6.83203125" style="307" customWidth="1"/>
    <col min="7686" max="7686" width="7.5" style="307" customWidth="1"/>
    <col min="7687" max="7687" width="12.66015625" style="307" customWidth="1"/>
    <col min="7688" max="7688" width="25" style="307" customWidth="1"/>
    <col min="7689" max="7689" width="15" style="307" customWidth="1"/>
    <col min="7690" max="7690" width="16.66015625" style="307" customWidth="1"/>
    <col min="7691" max="7692" width="15.66015625" style="307" customWidth="1"/>
    <col min="7693" max="7693" width="7.66015625" style="307" customWidth="1"/>
    <col min="7694" max="7936" width="9.33203125" style="307" customWidth="1"/>
    <col min="7937" max="7937" width="9.16015625" style="307" customWidth="1"/>
    <col min="7938" max="7938" width="15.66015625" style="307" customWidth="1"/>
    <col min="7939" max="7939" width="13.5" style="307" customWidth="1"/>
    <col min="7940" max="7941" width="6.83203125" style="307" customWidth="1"/>
    <col min="7942" max="7942" width="7.5" style="307" customWidth="1"/>
    <col min="7943" max="7943" width="12.66015625" style="307" customWidth="1"/>
    <col min="7944" max="7944" width="25" style="307" customWidth="1"/>
    <col min="7945" max="7945" width="15" style="307" customWidth="1"/>
    <col min="7946" max="7946" width="16.66015625" style="307" customWidth="1"/>
    <col min="7947" max="7948" width="15.66015625" style="307" customWidth="1"/>
    <col min="7949" max="7949" width="7.66015625" style="307" customWidth="1"/>
    <col min="7950" max="8192" width="9.33203125" style="307" customWidth="1"/>
    <col min="8193" max="8193" width="9.16015625" style="307" customWidth="1"/>
    <col min="8194" max="8194" width="15.66015625" style="307" customWidth="1"/>
    <col min="8195" max="8195" width="13.5" style="307" customWidth="1"/>
    <col min="8196" max="8197" width="6.83203125" style="307" customWidth="1"/>
    <col min="8198" max="8198" width="7.5" style="307" customWidth="1"/>
    <col min="8199" max="8199" width="12.66015625" style="307" customWidth="1"/>
    <col min="8200" max="8200" width="25" style="307" customWidth="1"/>
    <col min="8201" max="8201" width="15" style="307" customWidth="1"/>
    <col min="8202" max="8202" width="16.66015625" style="307" customWidth="1"/>
    <col min="8203" max="8204" width="15.66015625" style="307" customWidth="1"/>
    <col min="8205" max="8205" width="7.66015625" style="307" customWidth="1"/>
    <col min="8206" max="8448" width="9.33203125" style="307" customWidth="1"/>
    <col min="8449" max="8449" width="9.16015625" style="307" customWidth="1"/>
    <col min="8450" max="8450" width="15.66015625" style="307" customWidth="1"/>
    <col min="8451" max="8451" width="13.5" style="307" customWidth="1"/>
    <col min="8452" max="8453" width="6.83203125" style="307" customWidth="1"/>
    <col min="8454" max="8454" width="7.5" style="307" customWidth="1"/>
    <col min="8455" max="8455" width="12.66015625" style="307" customWidth="1"/>
    <col min="8456" max="8456" width="25" style="307" customWidth="1"/>
    <col min="8457" max="8457" width="15" style="307" customWidth="1"/>
    <col min="8458" max="8458" width="16.66015625" style="307" customWidth="1"/>
    <col min="8459" max="8460" width="15.66015625" style="307" customWidth="1"/>
    <col min="8461" max="8461" width="7.66015625" style="307" customWidth="1"/>
    <col min="8462" max="8704" width="9.33203125" style="307" customWidth="1"/>
    <col min="8705" max="8705" width="9.16015625" style="307" customWidth="1"/>
    <col min="8706" max="8706" width="15.66015625" style="307" customWidth="1"/>
    <col min="8707" max="8707" width="13.5" style="307" customWidth="1"/>
    <col min="8708" max="8709" width="6.83203125" style="307" customWidth="1"/>
    <col min="8710" max="8710" width="7.5" style="307" customWidth="1"/>
    <col min="8711" max="8711" width="12.66015625" style="307" customWidth="1"/>
    <col min="8712" max="8712" width="25" style="307" customWidth="1"/>
    <col min="8713" max="8713" width="15" style="307" customWidth="1"/>
    <col min="8714" max="8714" width="16.66015625" style="307" customWidth="1"/>
    <col min="8715" max="8716" width="15.66015625" style="307" customWidth="1"/>
    <col min="8717" max="8717" width="7.66015625" style="307" customWidth="1"/>
    <col min="8718" max="8960" width="9.33203125" style="307" customWidth="1"/>
    <col min="8961" max="8961" width="9.16015625" style="307" customWidth="1"/>
    <col min="8962" max="8962" width="15.66015625" style="307" customWidth="1"/>
    <col min="8963" max="8963" width="13.5" style="307" customWidth="1"/>
    <col min="8964" max="8965" width="6.83203125" style="307" customWidth="1"/>
    <col min="8966" max="8966" width="7.5" style="307" customWidth="1"/>
    <col min="8967" max="8967" width="12.66015625" style="307" customWidth="1"/>
    <col min="8968" max="8968" width="25" style="307" customWidth="1"/>
    <col min="8969" max="8969" width="15" style="307" customWidth="1"/>
    <col min="8970" max="8970" width="16.66015625" style="307" customWidth="1"/>
    <col min="8971" max="8972" width="15.66015625" style="307" customWidth="1"/>
    <col min="8973" max="8973" width="7.66015625" style="307" customWidth="1"/>
    <col min="8974" max="9216" width="9.33203125" style="307" customWidth="1"/>
    <col min="9217" max="9217" width="9.16015625" style="307" customWidth="1"/>
    <col min="9218" max="9218" width="15.66015625" style="307" customWidth="1"/>
    <col min="9219" max="9219" width="13.5" style="307" customWidth="1"/>
    <col min="9220" max="9221" width="6.83203125" style="307" customWidth="1"/>
    <col min="9222" max="9222" width="7.5" style="307" customWidth="1"/>
    <col min="9223" max="9223" width="12.66015625" style="307" customWidth="1"/>
    <col min="9224" max="9224" width="25" style="307" customWidth="1"/>
    <col min="9225" max="9225" width="15" style="307" customWidth="1"/>
    <col min="9226" max="9226" width="16.66015625" style="307" customWidth="1"/>
    <col min="9227" max="9228" width="15.66015625" style="307" customWidth="1"/>
    <col min="9229" max="9229" width="7.66015625" style="307" customWidth="1"/>
    <col min="9230" max="9472" width="9.33203125" style="307" customWidth="1"/>
    <col min="9473" max="9473" width="9.16015625" style="307" customWidth="1"/>
    <col min="9474" max="9474" width="15.66015625" style="307" customWidth="1"/>
    <col min="9475" max="9475" width="13.5" style="307" customWidth="1"/>
    <col min="9476" max="9477" width="6.83203125" style="307" customWidth="1"/>
    <col min="9478" max="9478" width="7.5" style="307" customWidth="1"/>
    <col min="9479" max="9479" width="12.66015625" style="307" customWidth="1"/>
    <col min="9480" max="9480" width="25" style="307" customWidth="1"/>
    <col min="9481" max="9481" width="15" style="307" customWidth="1"/>
    <col min="9482" max="9482" width="16.66015625" style="307" customWidth="1"/>
    <col min="9483" max="9484" width="15.66015625" style="307" customWidth="1"/>
    <col min="9485" max="9485" width="7.66015625" style="307" customWidth="1"/>
    <col min="9486" max="9728" width="9.33203125" style="307" customWidth="1"/>
    <col min="9729" max="9729" width="9.16015625" style="307" customWidth="1"/>
    <col min="9730" max="9730" width="15.66015625" style="307" customWidth="1"/>
    <col min="9731" max="9731" width="13.5" style="307" customWidth="1"/>
    <col min="9732" max="9733" width="6.83203125" style="307" customWidth="1"/>
    <col min="9734" max="9734" width="7.5" style="307" customWidth="1"/>
    <col min="9735" max="9735" width="12.66015625" style="307" customWidth="1"/>
    <col min="9736" max="9736" width="25" style="307" customWidth="1"/>
    <col min="9737" max="9737" width="15" style="307" customWidth="1"/>
    <col min="9738" max="9738" width="16.66015625" style="307" customWidth="1"/>
    <col min="9739" max="9740" width="15.66015625" style="307" customWidth="1"/>
    <col min="9741" max="9741" width="7.66015625" style="307" customWidth="1"/>
    <col min="9742" max="9984" width="9.33203125" style="307" customWidth="1"/>
    <col min="9985" max="9985" width="9.16015625" style="307" customWidth="1"/>
    <col min="9986" max="9986" width="15.66015625" style="307" customWidth="1"/>
    <col min="9987" max="9987" width="13.5" style="307" customWidth="1"/>
    <col min="9988" max="9989" width="6.83203125" style="307" customWidth="1"/>
    <col min="9990" max="9990" width="7.5" style="307" customWidth="1"/>
    <col min="9991" max="9991" width="12.66015625" style="307" customWidth="1"/>
    <col min="9992" max="9992" width="25" style="307" customWidth="1"/>
    <col min="9993" max="9993" width="15" style="307" customWidth="1"/>
    <col min="9994" max="9994" width="16.66015625" style="307" customWidth="1"/>
    <col min="9995" max="9996" width="15.66015625" style="307" customWidth="1"/>
    <col min="9997" max="9997" width="7.66015625" style="307" customWidth="1"/>
    <col min="9998" max="10240" width="9.33203125" style="307" customWidth="1"/>
    <col min="10241" max="10241" width="9.16015625" style="307" customWidth="1"/>
    <col min="10242" max="10242" width="15.66015625" style="307" customWidth="1"/>
    <col min="10243" max="10243" width="13.5" style="307" customWidth="1"/>
    <col min="10244" max="10245" width="6.83203125" style="307" customWidth="1"/>
    <col min="10246" max="10246" width="7.5" style="307" customWidth="1"/>
    <col min="10247" max="10247" width="12.66015625" style="307" customWidth="1"/>
    <col min="10248" max="10248" width="25" style="307" customWidth="1"/>
    <col min="10249" max="10249" width="15" style="307" customWidth="1"/>
    <col min="10250" max="10250" width="16.66015625" style="307" customWidth="1"/>
    <col min="10251" max="10252" width="15.66015625" style="307" customWidth="1"/>
    <col min="10253" max="10253" width="7.66015625" style="307" customWidth="1"/>
    <col min="10254" max="10496" width="9.33203125" style="307" customWidth="1"/>
    <col min="10497" max="10497" width="9.16015625" style="307" customWidth="1"/>
    <col min="10498" max="10498" width="15.66015625" style="307" customWidth="1"/>
    <col min="10499" max="10499" width="13.5" style="307" customWidth="1"/>
    <col min="10500" max="10501" width="6.83203125" style="307" customWidth="1"/>
    <col min="10502" max="10502" width="7.5" style="307" customWidth="1"/>
    <col min="10503" max="10503" width="12.66015625" style="307" customWidth="1"/>
    <col min="10504" max="10504" width="25" style="307" customWidth="1"/>
    <col min="10505" max="10505" width="15" style="307" customWidth="1"/>
    <col min="10506" max="10506" width="16.66015625" style="307" customWidth="1"/>
    <col min="10507" max="10508" width="15.66015625" style="307" customWidth="1"/>
    <col min="10509" max="10509" width="7.66015625" style="307" customWidth="1"/>
    <col min="10510" max="10752" width="9.33203125" style="307" customWidth="1"/>
    <col min="10753" max="10753" width="9.16015625" style="307" customWidth="1"/>
    <col min="10754" max="10754" width="15.66015625" style="307" customWidth="1"/>
    <col min="10755" max="10755" width="13.5" style="307" customWidth="1"/>
    <col min="10756" max="10757" width="6.83203125" style="307" customWidth="1"/>
    <col min="10758" max="10758" width="7.5" style="307" customWidth="1"/>
    <col min="10759" max="10759" width="12.66015625" style="307" customWidth="1"/>
    <col min="10760" max="10760" width="25" style="307" customWidth="1"/>
    <col min="10761" max="10761" width="15" style="307" customWidth="1"/>
    <col min="10762" max="10762" width="16.66015625" style="307" customWidth="1"/>
    <col min="10763" max="10764" width="15.66015625" style="307" customWidth="1"/>
    <col min="10765" max="10765" width="7.66015625" style="307" customWidth="1"/>
    <col min="10766" max="11008" width="9.33203125" style="307" customWidth="1"/>
    <col min="11009" max="11009" width="9.16015625" style="307" customWidth="1"/>
    <col min="11010" max="11010" width="15.66015625" style="307" customWidth="1"/>
    <col min="11011" max="11011" width="13.5" style="307" customWidth="1"/>
    <col min="11012" max="11013" width="6.83203125" style="307" customWidth="1"/>
    <col min="11014" max="11014" width="7.5" style="307" customWidth="1"/>
    <col min="11015" max="11015" width="12.66015625" style="307" customWidth="1"/>
    <col min="11016" max="11016" width="25" style="307" customWidth="1"/>
    <col min="11017" max="11017" width="15" style="307" customWidth="1"/>
    <col min="11018" max="11018" width="16.66015625" style="307" customWidth="1"/>
    <col min="11019" max="11020" width="15.66015625" style="307" customWidth="1"/>
    <col min="11021" max="11021" width="7.66015625" style="307" customWidth="1"/>
    <col min="11022" max="11264" width="9.33203125" style="307" customWidth="1"/>
    <col min="11265" max="11265" width="9.16015625" style="307" customWidth="1"/>
    <col min="11266" max="11266" width="15.66015625" style="307" customWidth="1"/>
    <col min="11267" max="11267" width="13.5" style="307" customWidth="1"/>
    <col min="11268" max="11269" width="6.83203125" style="307" customWidth="1"/>
    <col min="11270" max="11270" width="7.5" style="307" customWidth="1"/>
    <col min="11271" max="11271" width="12.66015625" style="307" customWidth="1"/>
    <col min="11272" max="11272" width="25" style="307" customWidth="1"/>
    <col min="11273" max="11273" width="15" style="307" customWidth="1"/>
    <col min="11274" max="11274" width="16.66015625" style="307" customWidth="1"/>
    <col min="11275" max="11276" width="15.66015625" style="307" customWidth="1"/>
    <col min="11277" max="11277" width="7.66015625" style="307" customWidth="1"/>
    <col min="11278" max="11520" width="9.33203125" style="307" customWidth="1"/>
    <col min="11521" max="11521" width="9.16015625" style="307" customWidth="1"/>
    <col min="11522" max="11522" width="15.66015625" style="307" customWidth="1"/>
    <col min="11523" max="11523" width="13.5" style="307" customWidth="1"/>
    <col min="11524" max="11525" width="6.83203125" style="307" customWidth="1"/>
    <col min="11526" max="11526" width="7.5" style="307" customWidth="1"/>
    <col min="11527" max="11527" width="12.66015625" style="307" customWidth="1"/>
    <col min="11528" max="11528" width="25" style="307" customWidth="1"/>
    <col min="11529" max="11529" width="15" style="307" customWidth="1"/>
    <col min="11530" max="11530" width="16.66015625" style="307" customWidth="1"/>
    <col min="11531" max="11532" width="15.66015625" style="307" customWidth="1"/>
    <col min="11533" max="11533" width="7.66015625" style="307" customWidth="1"/>
    <col min="11534" max="11776" width="9.33203125" style="307" customWidth="1"/>
    <col min="11777" max="11777" width="9.16015625" style="307" customWidth="1"/>
    <col min="11778" max="11778" width="15.66015625" style="307" customWidth="1"/>
    <col min="11779" max="11779" width="13.5" style="307" customWidth="1"/>
    <col min="11780" max="11781" width="6.83203125" style="307" customWidth="1"/>
    <col min="11782" max="11782" width="7.5" style="307" customWidth="1"/>
    <col min="11783" max="11783" width="12.66015625" style="307" customWidth="1"/>
    <col min="11784" max="11784" width="25" style="307" customWidth="1"/>
    <col min="11785" max="11785" width="15" style="307" customWidth="1"/>
    <col min="11786" max="11786" width="16.66015625" style="307" customWidth="1"/>
    <col min="11787" max="11788" width="15.66015625" style="307" customWidth="1"/>
    <col min="11789" max="11789" width="7.66015625" style="307" customWidth="1"/>
    <col min="11790" max="12032" width="9.33203125" style="307" customWidth="1"/>
    <col min="12033" max="12033" width="9.16015625" style="307" customWidth="1"/>
    <col min="12034" max="12034" width="15.66015625" style="307" customWidth="1"/>
    <col min="12035" max="12035" width="13.5" style="307" customWidth="1"/>
    <col min="12036" max="12037" width="6.83203125" style="307" customWidth="1"/>
    <col min="12038" max="12038" width="7.5" style="307" customWidth="1"/>
    <col min="12039" max="12039" width="12.66015625" style="307" customWidth="1"/>
    <col min="12040" max="12040" width="25" style="307" customWidth="1"/>
    <col min="12041" max="12041" width="15" style="307" customWidth="1"/>
    <col min="12042" max="12042" width="16.66015625" style="307" customWidth="1"/>
    <col min="12043" max="12044" width="15.66015625" style="307" customWidth="1"/>
    <col min="12045" max="12045" width="7.66015625" style="307" customWidth="1"/>
    <col min="12046" max="12288" width="9.33203125" style="307" customWidth="1"/>
    <col min="12289" max="12289" width="9.16015625" style="307" customWidth="1"/>
    <col min="12290" max="12290" width="15.66015625" style="307" customWidth="1"/>
    <col min="12291" max="12291" width="13.5" style="307" customWidth="1"/>
    <col min="12292" max="12293" width="6.83203125" style="307" customWidth="1"/>
    <col min="12294" max="12294" width="7.5" style="307" customWidth="1"/>
    <col min="12295" max="12295" width="12.66015625" style="307" customWidth="1"/>
    <col min="12296" max="12296" width="25" style="307" customWidth="1"/>
    <col min="12297" max="12297" width="15" style="307" customWidth="1"/>
    <col min="12298" max="12298" width="16.66015625" style="307" customWidth="1"/>
    <col min="12299" max="12300" width="15.66015625" style="307" customWidth="1"/>
    <col min="12301" max="12301" width="7.66015625" style="307" customWidth="1"/>
    <col min="12302" max="12544" width="9.33203125" style="307" customWidth="1"/>
    <col min="12545" max="12545" width="9.16015625" style="307" customWidth="1"/>
    <col min="12546" max="12546" width="15.66015625" style="307" customWidth="1"/>
    <col min="12547" max="12547" width="13.5" style="307" customWidth="1"/>
    <col min="12548" max="12549" width="6.83203125" style="307" customWidth="1"/>
    <col min="12550" max="12550" width="7.5" style="307" customWidth="1"/>
    <col min="12551" max="12551" width="12.66015625" style="307" customWidth="1"/>
    <col min="12552" max="12552" width="25" style="307" customWidth="1"/>
    <col min="12553" max="12553" width="15" style="307" customWidth="1"/>
    <col min="12554" max="12554" width="16.66015625" style="307" customWidth="1"/>
    <col min="12555" max="12556" width="15.66015625" style="307" customWidth="1"/>
    <col min="12557" max="12557" width="7.66015625" style="307" customWidth="1"/>
    <col min="12558" max="12800" width="9.33203125" style="307" customWidth="1"/>
    <col min="12801" max="12801" width="9.16015625" style="307" customWidth="1"/>
    <col min="12802" max="12802" width="15.66015625" style="307" customWidth="1"/>
    <col min="12803" max="12803" width="13.5" style="307" customWidth="1"/>
    <col min="12804" max="12805" width="6.83203125" style="307" customWidth="1"/>
    <col min="12806" max="12806" width="7.5" style="307" customWidth="1"/>
    <col min="12807" max="12807" width="12.66015625" style="307" customWidth="1"/>
    <col min="12808" max="12808" width="25" style="307" customWidth="1"/>
    <col min="12809" max="12809" width="15" style="307" customWidth="1"/>
    <col min="12810" max="12810" width="16.66015625" style="307" customWidth="1"/>
    <col min="12811" max="12812" width="15.66015625" style="307" customWidth="1"/>
    <col min="12813" max="12813" width="7.66015625" style="307" customWidth="1"/>
    <col min="12814" max="13056" width="9.33203125" style="307" customWidth="1"/>
    <col min="13057" max="13057" width="9.16015625" style="307" customWidth="1"/>
    <col min="13058" max="13058" width="15.66015625" style="307" customWidth="1"/>
    <col min="13059" max="13059" width="13.5" style="307" customWidth="1"/>
    <col min="13060" max="13061" width="6.83203125" style="307" customWidth="1"/>
    <col min="13062" max="13062" width="7.5" style="307" customWidth="1"/>
    <col min="13063" max="13063" width="12.66015625" style="307" customWidth="1"/>
    <col min="13064" max="13064" width="25" style="307" customWidth="1"/>
    <col min="13065" max="13065" width="15" style="307" customWidth="1"/>
    <col min="13066" max="13066" width="16.66015625" style="307" customWidth="1"/>
    <col min="13067" max="13068" width="15.66015625" style="307" customWidth="1"/>
    <col min="13069" max="13069" width="7.66015625" style="307" customWidth="1"/>
    <col min="13070" max="13312" width="9.33203125" style="307" customWidth="1"/>
    <col min="13313" max="13313" width="9.16015625" style="307" customWidth="1"/>
    <col min="13314" max="13314" width="15.66015625" style="307" customWidth="1"/>
    <col min="13315" max="13315" width="13.5" style="307" customWidth="1"/>
    <col min="13316" max="13317" width="6.83203125" style="307" customWidth="1"/>
    <col min="13318" max="13318" width="7.5" style="307" customWidth="1"/>
    <col min="13319" max="13319" width="12.66015625" style="307" customWidth="1"/>
    <col min="13320" max="13320" width="25" style="307" customWidth="1"/>
    <col min="13321" max="13321" width="15" style="307" customWidth="1"/>
    <col min="13322" max="13322" width="16.66015625" style="307" customWidth="1"/>
    <col min="13323" max="13324" width="15.66015625" style="307" customWidth="1"/>
    <col min="13325" max="13325" width="7.66015625" style="307" customWidth="1"/>
    <col min="13326" max="13568" width="9.33203125" style="307" customWidth="1"/>
    <col min="13569" max="13569" width="9.16015625" style="307" customWidth="1"/>
    <col min="13570" max="13570" width="15.66015625" style="307" customWidth="1"/>
    <col min="13571" max="13571" width="13.5" style="307" customWidth="1"/>
    <col min="13572" max="13573" width="6.83203125" style="307" customWidth="1"/>
    <col min="13574" max="13574" width="7.5" style="307" customWidth="1"/>
    <col min="13575" max="13575" width="12.66015625" style="307" customWidth="1"/>
    <col min="13576" max="13576" width="25" style="307" customWidth="1"/>
    <col min="13577" max="13577" width="15" style="307" customWidth="1"/>
    <col min="13578" max="13578" width="16.66015625" style="307" customWidth="1"/>
    <col min="13579" max="13580" width="15.66015625" style="307" customWidth="1"/>
    <col min="13581" max="13581" width="7.66015625" style="307" customWidth="1"/>
    <col min="13582" max="13824" width="9.33203125" style="307" customWidth="1"/>
    <col min="13825" max="13825" width="9.16015625" style="307" customWidth="1"/>
    <col min="13826" max="13826" width="15.66015625" style="307" customWidth="1"/>
    <col min="13827" max="13827" width="13.5" style="307" customWidth="1"/>
    <col min="13828" max="13829" width="6.83203125" style="307" customWidth="1"/>
    <col min="13830" max="13830" width="7.5" style="307" customWidth="1"/>
    <col min="13831" max="13831" width="12.66015625" style="307" customWidth="1"/>
    <col min="13832" max="13832" width="25" style="307" customWidth="1"/>
    <col min="13833" max="13833" width="15" style="307" customWidth="1"/>
    <col min="13834" max="13834" width="16.66015625" style="307" customWidth="1"/>
    <col min="13835" max="13836" width="15.66015625" style="307" customWidth="1"/>
    <col min="13837" max="13837" width="7.66015625" style="307" customWidth="1"/>
    <col min="13838" max="14080" width="9.33203125" style="307" customWidth="1"/>
    <col min="14081" max="14081" width="9.16015625" style="307" customWidth="1"/>
    <col min="14082" max="14082" width="15.66015625" style="307" customWidth="1"/>
    <col min="14083" max="14083" width="13.5" style="307" customWidth="1"/>
    <col min="14084" max="14085" width="6.83203125" style="307" customWidth="1"/>
    <col min="14086" max="14086" width="7.5" style="307" customWidth="1"/>
    <col min="14087" max="14087" width="12.66015625" style="307" customWidth="1"/>
    <col min="14088" max="14088" width="25" style="307" customWidth="1"/>
    <col min="14089" max="14089" width="15" style="307" customWidth="1"/>
    <col min="14090" max="14090" width="16.66015625" style="307" customWidth="1"/>
    <col min="14091" max="14092" width="15.66015625" style="307" customWidth="1"/>
    <col min="14093" max="14093" width="7.66015625" style="307" customWidth="1"/>
    <col min="14094" max="14336" width="9.33203125" style="307" customWidth="1"/>
    <col min="14337" max="14337" width="9.16015625" style="307" customWidth="1"/>
    <col min="14338" max="14338" width="15.66015625" style="307" customWidth="1"/>
    <col min="14339" max="14339" width="13.5" style="307" customWidth="1"/>
    <col min="14340" max="14341" width="6.83203125" style="307" customWidth="1"/>
    <col min="14342" max="14342" width="7.5" style="307" customWidth="1"/>
    <col min="14343" max="14343" width="12.66015625" style="307" customWidth="1"/>
    <col min="14344" max="14344" width="25" style="307" customWidth="1"/>
    <col min="14345" max="14345" width="15" style="307" customWidth="1"/>
    <col min="14346" max="14346" width="16.66015625" style="307" customWidth="1"/>
    <col min="14347" max="14348" width="15.66015625" style="307" customWidth="1"/>
    <col min="14349" max="14349" width="7.66015625" style="307" customWidth="1"/>
    <col min="14350" max="14592" width="9.33203125" style="307" customWidth="1"/>
    <col min="14593" max="14593" width="9.16015625" style="307" customWidth="1"/>
    <col min="14594" max="14594" width="15.66015625" style="307" customWidth="1"/>
    <col min="14595" max="14595" width="13.5" style="307" customWidth="1"/>
    <col min="14596" max="14597" width="6.83203125" style="307" customWidth="1"/>
    <col min="14598" max="14598" width="7.5" style="307" customWidth="1"/>
    <col min="14599" max="14599" width="12.66015625" style="307" customWidth="1"/>
    <col min="14600" max="14600" width="25" style="307" customWidth="1"/>
    <col min="14601" max="14601" width="15" style="307" customWidth="1"/>
    <col min="14602" max="14602" width="16.66015625" style="307" customWidth="1"/>
    <col min="14603" max="14604" width="15.66015625" style="307" customWidth="1"/>
    <col min="14605" max="14605" width="7.66015625" style="307" customWidth="1"/>
    <col min="14606" max="14848" width="9.33203125" style="307" customWidth="1"/>
    <col min="14849" max="14849" width="9.16015625" style="307" customWidth="1"/>
    <col min="14850" max="14850" width="15.66015625" style="307" customWidth="1"/>
    <col min="14851" max="14851" width="13.5" style="307" customWidth="1"/>
    <col min="14852" max="14853" width="6.83203125" style="307" customWidth="1"/>
    <col min="14854" max="14854" width="7.5" style="307" customWidth="1"/>
    <col min="14855" max="14855" width="12.66015625" style="307" customWidth="1"/>
    <col min="14856" max="14856" width="25" style="307" customWidth="1"/>
    <col min="14857" max="14857" width="15" style="307" customWidth="1"/>
    <col min="14858" max="14858" width="16.66015625" style="307" customWidth="1"/>
    <col min="14859" max="14860" width="15.66015625" style="307" customWidth="1"/>
    <col min="14861" max="14861" width="7.66015625" style="307" customWidth="1"/>
    <col min="14862" max="15104" width="9.33203125" style="307" customWidth="1"/>
    <col min="15105" max="15105" width="9.16015625" style="307" customWidth="1"/>
    <col min="15106" max="15106" width="15.66015625" style="307" customWidth="1"/>
    <col min="15107" max="15107" width="13.5" style="307" customWidth="1"/>
    <col min="15108" max="15109" width="6.83203125" style="307" customWidth="1"/>
    <col min="15110" max="15110" width="7.5" style="307" customWidth="1"/>
    <col min="15111" max="15111" width="12.66015625" style="307" customWidth="1"/>
    <col min="15112" max="15112" width="25" style="307" customWidth="1"/>
    <col min="15113" max="15113" width="15" style="307" customWidth="1"/>
    <col min="15114" max="15114" width="16.66015625" style="307" customWidth="1"/>
    <col min="15115" max="15116" width="15.66015625" style="307" customWidth="1"/>
    <col min="15117" max="15117" width="7.66015625" style="307" customWidth="1"/>
    <col min="15118" max="15360" width="9.33203125" style="307" customWidth="1"/>
    <col min="15361" max="15361" width="9.16015625" style="307" customWidth="1"/>
    <col min="15362" max="15362" width="15.66015625" style="307" customWidth="1"/>
    <col min="15363" max="15363" width="13.5" style="307" customWidth="1"/>
    <col min="15364" max="15365" width="6.83203125" style="307" customWidth="1"/>
    <col min="15366" max="15366" width="7.5" style="307" customWidth="1"/>
    <col min="15367" max="15367" width="12.66015625" style="307" customWidth="1"/>
    <col min="15368" max="15368" width="25" style="307" customWidth="1"/>
    <col min="15369" max="15369" width="15" style="307" customWidth="1"/>
    <col min="15370" max="15370" width="16.66015625" style="307" customWidth="1"/>
    <col min="15371" max="15372" width="15.66015625" style="307" customWidth="1"/>
    <col min="15373" max="15373" width="7.66015625" style="307" customWidth="1"/>
    <col min="15374" max="15616" width="9.33203125" style="307" customWidth="1"/>
    <col min="15617" max="15617" width="9.16015625" style="307" customWidth="1"/>
    <col min="15618" max="15618" width="15.66015625" style="307" customWidth="1"/>
    <col min="15619" max="15619" width="13.5" style="307" customWidth="1"/>
    <col min="15620" max="15621" width="6.83203125" style="307" customWidth="1"/>
    <col min="15622" max="15622" width="7.5" style="307" customWidth="1"/>
    <col min="15623" max="15623" width="12.66015625" style="307" customWidth="1"/>
    <col min="15624" max="15624" width="25" style="307" customWidth="1"/>
    <col min="15625" max="15625" width="15" style="307" customWidth="1"/>
    <col min="15626" max="15626" width="16.66015625" style="307" customWidth="1"/>
    <col min="15627" max="15628" width="15.66015625" style="307" customWidth="1"/>
    <col min="15629" max="15629" width="7.66015625" style="307" customWidth="1"/>
    <col min="15630" max="15872" width="9.33203125" style="307" customWidth="1"/>
    <col min="15873" max="15873" width="9.16015625" style="307" customWidth="1"/>
    <col min="15874" max="15874" width="15.66015625" style="307" customWidth="1"/>
    <col min="15875" max="15875" width="13.5" style="307" customWidth="1"/>
    <col min="15876" max="15877" width="6.83203125" style="307" customWidth="1"/>
    <col min="15878" max="15878" width="7.5" style="307" customWidth="1"/>
    <col min="15879" max="15879" width="12.66015625" style="307" customWidth="1"/>
    <col min="15880" max="15880" width="25" style="307" customWidth="1"/>
    <col min="15881" max="15881" width="15" style="307" customWidth="1"/>
    <col min="15882" max="15882" width="16.66015625" style="307" customWidth="1"/>
    <col min="15883" max="15884" width="15.66015625" style="307" customWidth="1"/>
    <col min="15885" max="15885" width="7.66015625" style="307" customWidth="1"/>
    <col min="15886" max="16128" width="9.33203125" style="307" customWidth="1"/>
    <col min="16129" max="16129" width="9.16015625" style="307" customWidth="1"/>
    <col min="16130" max="16130" width="15.66015625" style="307" customWidth="1"/>
    <col min="16131" max="16131" width="13.5" style="307" customWidth="1"/>
    <col min="16132" max="16133" width="6.83203125" style="307" customWidth="1"/>
    <col min="16134" max="16134" width="7.5" style="307" customWidth="1"/>
    <col min="16135" max="16135" width="12.66015625" style="307" customWidth="1"/>
    <col min="16136" max="16136" width="25" style="307" customWidth="1"/>
    <col min="16137" max="16137" width="15" style="307" customWidth="1"/>
    <col min="16138" max="16138" width="16.66015625" style="307" customWidth="1"/>
    <col min="16139" max="16140" width="15.66015625" style="307" customWidth="1"/>
    <col min="16141" max="16141" width="7.66015625" style="307" customWidth="1"/>
    <col min="16142" max="16384" width="9.33203125" style="307" customWidth="1"/>
  </cols>
  <sheetData>
    <row r="1" ht="100.8" customHeight="1" thickBot="1"/>
    <row r="2" spans="1:14" ht="99" customHeight="1" thickBot="1">
      <c r="A2" s="377" t="s">
        <v>345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9"/>
    </row>
    <row r="4" spans="1:14" s="308" customFormat="1" ht="18.75" customHeight="1">
      <c r="A4" s="368" t="s">
        <v>732</v>
      </c>
      <c r="B4" s="368"/>
      <c r="C4" s="369" t="s">
        <v>733</v>
      </c>
      <c r="D4" s="369"/>
      <c r="E4" s="369"/>
      <c r="F4" s="369"/>
      <c r="G4" s="369"/>
      <c r="H4" s="369"/>
      <c r="I4" s="380" t="str">
        <f>'[10]ORÇ.'!$E$2</f>
        <v>BASE DE DADOS:</v>
      </c>
      <c r="J4" s="381"/>
      <c r="K4" s="382" t="str">
        <f>ORÇ!G5</f>
        <v>SINAPI MARÇO/2022 - SICRO JANEIRO/2022</v>
      </c>
      <c r="L4" s="383"/>
      <c r="M4" s="383"/>
      <c r="N4" s="384"/>
    </row>
    <row r="5" spans="1:14" s="308" customFormat="1" ht="34.5" customHeight="1">
      <c r="A5" s="368" t="str">
        <f>'[10]ORÇ.'!$A$3</f>
        <v>OBJETO</v>
      </c>
      <c r="B5" s="368"/>
      <c r="C5" s="391" t="str">
        <f>ORÇ!B4</f>
        <v>RECAPEAMENTO DE VIAS URBANAS NO MUNICÍPIO DE ABAETETUBA - PARÁ</v>
      </c>
      <c r="D5" s="391"/>
      <c r="E5" s="391"/>
      <c r="F5" s="391"/>
      <c r="G5" s="391"/>
      <c r="H5" s="391"/>
      <c r="I5" s="380"/>
      <c r="J5" s="381"/>
      <c r="K5" s="385"/>
      <c r="L5" s="386"/>
      <c r="M5" s="386"/>
      <c r="N5" s="387"/>
    </row>
    <row r="6" spans="1:14" s="308" customFormat="1" ht="18.75" customHeight="1">
      <c r="A6" s="368" t="str">
        <f>'[10]ORÇ.'!$A$4</f>
        <v>ENDEREÇO</v>
      </c>
      <c r="B6" s="368"/>
      <c r="C6" s="369" t="str">
        <f>ORÇ!B5</f>
        <v>BAIRROS DO MUNICÍPIO DE ABAETETUBA</v>
      </c>
      <c r="D6" s="369"/>
      <c r="E6" s="369"/>
      <c r="F6" s="369"/>
      <c r="G6" s="369"/>
      <c r="H6" s="369"/>
      <c r="I6" s="380"/>
      <c r="J6" s="381"/>
      <c r="K6" s="388"/>
      <c r="L6" s="389"/>
      <c r="M6" s="389"/>
      <c r="N6" s="390"/>
    </row>
    <row r="7" spans="1:14" s="308" customFormat="1" ht="33" customHeight="1" thickBot="1">
      <c r="A7" s="368" t="str">
        <f>'[10]ORÇ.'!$A$5</f>
        <v>RESPONSÁVEL TÉCNICO</v>
      </c>
      <c r="B7" s="368"/>
      <c r="C7" s="369" t="s">
        <v>730</v>
      </c>
      <c r="D7" s="369"/>
      <c r="E7" s="369"/>
      <c r="F7" s="369"/>
      <c r="G7" s="369"/>
      <c r="H7" s="369"/>
      <c r="I7" s="370" t="str">
        <f>'[10]ORÇ.'!$E$5</f>
        <v>REGISTRO PROFISSIONAL:</v>
      </c>
      <c r="J7" s="371"/>
      <c r="K7" s="372" t="s">
        <v>731</v>
      </c>
      <c r="L7" s="373"/>
      <c r="M7" s="299" t="str">
        <f>'[10]ORÇ.'!$J$5</f>
        <v>BDI</v>
      </c>
      <c r="N7" s="309">
        <f>BDI!I23</f>
        <v>0.2423</v>
      </c>
    </row>
    <row r="8" spans="1:14" ht="15">
      <c r="A8" s="374"/>
      <c r="B8" s="375"/>
      <c r="C8" s="375"/>
      <c r="D8" s="375"/>
      <c r="E8" s="375"/>
      <c r="F8" s="375"/>
      <c r="G8" s="375"/>
      <c r="H8" s="375"/>
      <c r="I8" s="375"/>
      <c r="J8" s="375"/>
      <c r="K8" s="310"/>
      <c r="L8" s="310"/>
      <c r="M8" s="310"/>
      <c r="N8" s="310"/>
    </row>
    <row r="9" spans="2:12" ht="15">
      <c r="B9" s="376" t="s">
        <v>38</v>
      </c>
      <c r="C9" s="376" t="s">
        <v>39</v>
      </c>
      <c r="D9" s="376"/>
      <c r="E9" s="376"/>
      <c r="F9" s="376"/>
      <c r="G9" s="376"/>
      <c r="H9" s="376"/>
      <c r="I9" s="367" t="s">
        <v>346</v>
      </c>
      <c r="J9" s="367"/>
      <c r="K9" s="367" t="s">
        <v>347</v>
      </c>
      <c r="L9" s="367"/>
    </row>
    <row r="10" spans="2:12" ht="27.6">
      <c r="B10" s="376"/>
      <c r="C10" s="376"/>
      <c r="D10" s="376"/>
      <c r="E10" s="376"/>
      <c r="F10" s="376"/>
      <c r="G10" s="376"/>
      <c r="H10" s="376"/>
      <c r="I10" s="312" t="s">
        <v>348</v>
      </c>
      <c r="J10" s="312" t="s">
        <v>349</v>
      </c>
      <c r="K10" s="312" t="s">
        <v>348</v>
      </c>
      <c r="L10" s="312" t="s">
        <v>349</v>
      </c>
    </row>
    <row r="11" spans="2:12" ht="12.75">
      <c r="B11" s="364" t="s">
        <v>350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</row>
    <row r="12" spans="2:12" ht="12.75">
      <c r="B12" s="313" t="s">
        <v>351</v>
      </c>
      <c r="C12" s="365" t="s">
        <v>352</v>
      </c>
      <c r="D12" s="365"/>
      <c r="E12" s="365"/>
      <c r="F12" s="365"/>
      <c r="G12" s="365"/>
      <c r="H12" s="365"/>
      <c r="I12" s="314">
        <v>0</v>
      </c>
      <c r="J12" s="314">
        <v>0</v>
      </c>
      <c r="K12" s="314">
        <v>0.2</v>
      </c>
      <c r="L12" s="314">
        <v>0.2</v>
      </c>
    </row>
    <row r="13" spans="2:12" ht="12.75">
      <c r="B13" s="313" t="s">
        <v>353</v>
      </c>
      <c r="C13" s="365" t="s">
        <v>354</v>
      </c>
      <c r="D13" s="365"/>
      <c r="E13" s="365"/>
      <c r="F13" s="365"/>
      <c r="G13" s="365"/>
      <c r="H13" s="365"/>
      <c r="I13" s="314">
        <v>0.015</v>
      </c>
      <c r="J13" s="314">
        <v>0.015</v>
      </c>
      <c r="K13" s="314">
        <v>0.015</v>
      </c>
      <c r="L13" s="314">
        <v>0.015</v>
      </c>
    </row>
    <row r="14" spans="2:12" ht="12.75">
      <c r="B14" s="313" t="s">
        <v>355</v>
      </c>
      <c r="C14" s="365" t="s">
        <v>356</v>
      </c>
      <c r="D14" s="365"/>
      <c r="E14" s="365"/>
      <c r="F14" s="365"/>
      <c r="G14" s="365"/>
      <c r="H14" s="365"/>
      <c r="I14" s="314">
        <v>0.01</v>
      </c>
      <c r="J14" s="314">
        <v>0.01</v>
      </c>
      <c r="K14" s="314">
        <v>0.01</v>
      </c>
      <c r="L14" s="314">
        <v>0.01</v>
      </c>
    </row>
    <row r="15" spans="2:12" ht="12.75">
      <c r="B15" s="313" t="s">
        <v>357</v>
      </c>
      <c r="C15" s="365" t="s">
        <v>358</v>
      </c>
      <c r="D15" s="365"/>
      <c r="E15" s="365"/>
      <c r="F15" s="365"/>
      <c r="G15" s="365"/>
      <c r="H15" s="365"/>
      <c r="I15" s="314">
        <v>0.002</v>
      </c>
      <c r="J15" s="314">
        <v>0.002</v>
      </c>
      <c r="K15" s="314">
        <v>0.002</v>
      </c>
      <c r="L15" s="314">
        <v>0.002</v>
      </c>
    </row>
    <row r="16" spans="2:12" ht="12.75">
      <c r="B16" s="313" t="s">
        <v>359</v>
      </c>
      <c r="C16" s="365" t="s">
        <v>360</v>
      </c>
      <c r="D16" s="365"/>
      <c r="E16" s="365"/>
      <c r="F16" s="365"/>
      <c r="G16" s="365"/>
      <c r="H16" s="365"/>
      <c r="I16" s="314">
        <v>0.006</v>
      </c>
      <c r="J16" s="314">
        <v>0.006</v>
      </c>
      <c r="K16" s="314">
        <v>0.006</v>
      </c>
      <c r="L16" s="314">
        <v>0.006</v>
      </c>
    </row>
    <row r="17" spans="2:12" ht="12.75">
      <c r="B17" s="313" t="s">
        <v>361</v>
      </c>
      <c r="C17" s="365" t="s">
        <v>362</v>
      </c>
      <c r="D17" s="365"/>
      <c r="E17" s="365"/>
      <c r="F17" s="365"/>
      <c r="G17" s="365"/>
      <c r="H17" s="365"/>
      <c r="I17" s="314">
        <v>0.025</v>
      </c>
      <c r="J17" s="314">
        <v>0.025</v>
      </c>
      <c r="K17" s="314">
        <v>0.025</v>
      </c>
      <c r="L17" s="314">
        <v>0.025</v>
      </c>
    </row>
    <row r="18" spans="2:12" ht="12.75">
      <c r="B18" s="313" t="s">
        <v>363</v>
      </c>
      <c r="C18" s="365" t="s">
        <v>364</v>
      </c>
      <c r="D18" s="365"/>
      <c r="E18" s="365"/>
      <c r="F18" s="365"/>
      <c r="G18" s="365"/>
      <c r="H18" s="365"/>
      <c r="I18" s="314">
        <v>0.03</v>
      </c>
      <c r="J18" s="314">
        <v>0.03</v>
      </c>
      <c r="K18" s="314">
        <v>0.03</v>
      </c>
      <c r="L18" s="314">
        <v>0.03</v>
      </c>
    </row>
    <row r="19" spans="2:12" ht="12.75">
      <c r="B19" s="313" t="s">
        <v>365</v>
      </c>
      <c r="C19" s="365" t="s">
        <v>366</v>
      </c>
      <c r="D19" s="365"/>
      <c r="E19" s="365"/>
      <c r="F19" s="365"/>
      <c r="G19" s="365"/>
      <c r="H19" s="365"/>
      <c r="I19" s="314">
        <v>0.08</v>
      </c>
      <c r="J19" s="314">
        <v>0.08</v>
      </c>
      <c r="K19" s="314">
        <v>0.08</v>
      </c>
      <c r="L19" s="314">
        <v>0.08</v>
      </c>
    </row>
    <row r="20" spans="2:12" ht="12.75">
      <c r="B20" s="313" t="s">
        <v>367</v>
      </c>
      <c r="C20" s="365" t="s">
        <v>368</v>
      </c>
      <c r="D20" s="365"/>
      <c r="E20" s="365"/>
      <c r="F20" s="365"/>
      <c r="G20" s="365"/>
      <c r="H20" s="365"/>
      <c r="I20" s="314">
        <v>0</v>
      </c>
      <c r="J20" s="314">
        <v>0</v>
      </c>
      <c r="K20" s="314">
        <v>0</v>
      </c>
      <c r="L20" s="314">
        <v>0</v>
      </c>
    </row>
    <row r="21" spans="2:12" ht="12.75">
      <c r="B21" s="315" t="s">
        <v>369</v>
      </c>
      <c r="C21" s="364" t="s">
        <v>370</v>
      </c>
      <c r="D21" s="364"/>
      <c r="E21" s="364"/>
      <c r="F21" s="364"/>
      <c r="G21" s="364"/>
      <c r="H21" s="364"/>
      <c r="I21" s="316">
        <f>SUM(I12:I20)</f>
        <v>0.16799999999999998</v>
      </c>
      <c r="J21" s="316">
        <f>SUM(J12:J20)</f>
        <v>0.16799999999999998</v>
      </c>
      <c r="K21" s="316">
        <f>SUM(K12:K20)</f>
        <v>0.36800000000000005</v>
      </c>
      <c r="L21" s="316">
        <f>SUM(L12:L20)</f>
        <v>0.36800000000000005</v>
      </c>
    </row>
    <row r="22" spans="2:12" ht="12.75">
      <c r="B22" s="364" t="s">
        <v>371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</row>
    <row r="23" spans="2:12" ht="12.75">
      <c r="B23" s="313" t="s">
        <v>372</v>
      </c>
      <c r="C23" s="365" t="s">
        <v>373</v>
      </c>
      <c r="D23" s="365"/>
      <c r="E23" s="365"/>
      <c r="F23" s="365"/>
      <c r="G23" s="365"/>
      <c r="H23" s="365"/>
      <c r="I23" s="314">
        <v>0.1812</v>
      </c>
      <c r="J23" s="317" t="s">
        <v>374</v>
      </c>
      <c r="K23" s="314">
        <v>0.1812</v>
      </c>
      <c r="L23" s="317" t="s">
        <v>374</v>
      </c>
    </row>
    <row r="24" spans="2:12" ht="12.75">
      <c r="B24" s="313" t="s">
        <v>375</v>
      </c>
      <c r="C24" s="365" t="s">
        <v>376</v>
      </c>
      <c r="D24" s="365"/>
      <c r="E24" s="365"/>
      <c r="F24" s="365"/>
      <c r="G24" s="365"/>
      <c r="H24" s="365"/>
      <c r="I24" s="314">
        <v>0.0415</v>
      </c>
      <c r="J24" s="317" t="s">
        <v>374</v>
      </c>
      <c r="K24" s="314">
        <v>0.0415</v>
      </c>
      <c r="L24" s="317" t="s">
        <v>374</v>
      </c>
    </row>
    <row r="25" spans="2:12" ht="12.75">
      <c r="B25" s="313" t="s">
        <v>377</v>
      </c>
      <c r="C25" s="365" t="s">
        <v>378</v>
      </c>
      <c r="D25" s="365"/>
      <c r="E25" s="365"/>
      <c r="F25" s="365"/>
      <c r="G25" s="365"/>
      <c r="H25" s="365"/>
      <c r="I25" s="314">
        <v>0.0087</v>
      </c>
      <c r="J25" s="314">
        <v>0.0066</v>
      </c>
      <c r="K25" s="314">
        <v>0.0087</v>
      </c>
      <c r="L25" s="314">
        <v>0.0066</v>
      </c>
    </row>
    <row r="26" spans="2:12" ht="12.75">
      <c r="B26" s="313" t="s">
        <v>379</v>
      </c>
      <c r="C26" s="365" t="s">
        <v>380</v>
      </c>
      <c r="D26" s="365"/>
      <c r="E26" s="365"/>
      <c r="F26" s="365"/>
      <c r="G26" s="365"/>
      <c r="H26" s="365"/>
      <c r="I26" s="314">
        <v>0.1111</v>
      </c>
      <c r="J26" s="314">
        <v>0.0833</v>
      </c>
      <c r="K26" s="314">
        <v>0.1111</v>
      </c>
      <c r="L26" s="314">
        <v>0.0833</v>
      </c>
    </row>
    <row r="27" spans="2:12" ht="12.75">
      <c r="B27" s="313" t="s">
        <v>381</v>
      </c>
      <c r="C27" s="365" t="s">
        <v>382</v>
      </c>
      <c r="D27" s="365"/>
      <c r="E27" s="365"/>
      <c r="F27" s="365"/>
      <c r="G27" s="365"/>
      <c r="H27" s="365"/>
      <c r="I27" s="314">
        <v>0.0007</v>
      </c>
      <c r="J27" s="314">
        <v>0.0006</v>
      </c>
      <c r="K27" s="314">
        <v>0.0007</v>
      </c>
      <c r="L27" s="314">
        <v>0.0006</v>
      </c>
    </row>
    <row r="28" spans="2:12" ht="12.75">
      <c r="B28" s="313" t="s">
        <v>383</v>
      </c>
      <c r="C28" s="365" t="s">
        <v>384</v>
      </c>
      <c r="D28" s="365"/>
      <c r="E28" s="365"/>
      <c r="F28" s="365"/>
      <c r="G28" s="365"/>
      <c r="H28" s="365"/>
      <c r="I28" s="314">
        <v>0.0074</v>
      </c>
      <c r="J28" s="314">
        <v>0.0056</v>
      </c>
      <c r="K28" s="314">
        <v>0.0074</v>
      </c>
      <c r="L28" s="314">
        <v>0.0056</v>
      </c>
    </row>
    <row r="29" spans="2:12" ht="12.75">
      <c r="B29" s="313" t="s">
        <v>385</v>
      </c>
      <c r="C29" s="365" t="s">
        <v>386</v>
      </c>
      <c r="D29" s="365"/>
      <c r="E29" s="365"/>
      <c r="F29" s="365"/>
      <c r="G29" s="365"/>
      <c r="H29" s="365"/>
      <c r="I29" s="314">
        <v>0.0272</v>
      </c>
      <c r="J29" s="317" t="s">
        <v>374</v>
      </c>
      <c r="K29" s="314">
        <v>0.0272</v>
      </c>
      <c r="L29" s="317" t="s">
        <v>374</v>
      </c>
    </row>
    <row r="30" spans="2:12" ht="12.75">
      <c r="B30" s="313" t="s">
        <v>387</v>
      </c>
      <c r="C30" s="365" t="s">
        <v>388</v>
      </c>
      <c r="D30" s="365"/>
      <c r="E30" s="365"/>
      <c r="F30" s="365"/>
      <c r="G30" s="365"/>
      <c r="H30" s="365"/>
      <c r="I30" s="314">
        <v>0.0011</v>
      </c>
      <c r="J30" s="314">
        <v>0.0008</v>
      </c>
      <c r="K30" s="314">
        <v>0.0011</v>
      </c>
      <c r="L30" s="314">
        <v>0.0008</v>
      </c>
    </row>
    <row r="31" spans="2:12" ht="12.75">
      <c r="B31" s="313" t="s">
        <v>389</v>
      </c>
      <c r="C31" s="365" t="s">
        <v>390</v>
      </c>
      <c r="D31" s="365"/>
      <c r="E31" s="365"/>
      <c r="F31" s="365"/>
      <c r="G31" s="365"/>
      <c r="H31" s="365"/>
      <c r="I31" s="314">
        <v>0.1124</v>
      </c>
      <c r="J31" s="314">
        <v>0.0843</v>
      </c>
      <c r="K31" s="314">
        <v>0.1124</v>
      </c>
      <c r="L31" s="314">
        <v>0.0843</v>
      </c>
    </row>
    <row r="32" spans="2:12" ht="12.75">
      <c r="B32" s="313" t="s">
        <v>391</v>
      </c>
      <c r="C32" s="365" t="s">
        <v>392</v>
      </c>
      <c r="D32" s="365"/>
      <c r="E32" s="365"/>
      <c r="F32" s="365"/>
      <c r="G32" s="365"/>
      <c r="H32" s="365"/>
      <c r="I32" s="314">
        <v>0.0003</v>
      </c>
      <c r="J32" s="314">
        <v>0.0002</v>
      </c>
      <c r="K32" s="314">
        <v>0.0003</v>
      </c>
      <c r="L32" s="314">
        <v>0.0002</v>
      </c>
    </row>
    <row r="33" spans="2:12" ht="12.75">
      <c r="B33" s="315" t="s">
        <v>393</v>
      </c>
      <c r="C33" s="364" t="s">
        <v>370</v>
      </c>
      <c r="D33" s="364"/>
      <c r="E33" s="364"/>
      <c r="F33" s="364"/>
      <c r="G33" s="364"/>
      <c r="H33" s="364"/>
      <c r="I33" s="316">
        <f>SUM(I23:I32)</f>
        <v>0.49160000000000004</v>
      </c>
      <c r="J33" s="316">
        <f>SUM(J23:J32)</f>
        <v>0.18139999999999998</v>
      </c>
      <c r="K33" s="316">
        <f>SUM(K23:K32)</f>
        <v>0.49160000000000004</v>
      </c>
      <c r="L33" s="316">
        <f>SUM(L23:L32)</f>
        <v>0.18139999999999998</v>
      </c>
    </row>
    <row r="34" spans="2:12" ht="12.75">
      <c r="B34" s="364" t="s">
        <v>394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</row>
    <row r="35" spans="2:12" ht="12.75">
      <c r="B35" s="313" t="s">
        <v>395</v>
      </c>
      <c r="C35" s="365" t="s">
        <v>396</v>
      </c>
      <c r="D35" s="365"/>
      <c r="E35" s="365"/>
      <c r="F35" s="365"/>
      <c r="G35" s="365"/>
      <c r="H35" s="365"/>
      <c r="I35" s="314">
        <v>0.0575</v>
      </c>
      <c r="J35" s="314">
        <v>0.0432</v>
      </c>
      <c r="K35" s="314">
        <v>0.0575</v>
      </c>
      <c r="L35" s="314">
        <v>0.0432</v>
      </c>
    </row>
    <row r="36" spans="2:12" ht="12.75">
      <c r="B36" s="313" t="s">
        <v>397</v>
      </c>
      <c r="C36" s="365" t="s">
        <v>398</v>
      </c>
      <c r="D36" s="365"/>
      <c r="E36" s="365"/>
      <c r="F36" s="365"/>
      <c r="G36" s="365"/>
      <c r="H36" s="365"/>
      <c r="I36" s="314">
        <v>0.0014</v>
      </c>
      <c r="J36" s="314">
        <v>0.001</v>
      </c>
      <c r="K36" s="314">
        <v>0.0014</v>
      </c>
      <c r="L36" s="314">
        <v>0.001</v>
      </c>
    </row>
    <row r="37" spans="2:12" ht="12.75">
      <c r="B37" s="313" t="s">
        <v>399</v>
      </c>
      <c r="C37" s="365" t="s">
        <v>400</v>
      </c>
      <c r="D37" s="365"/>
      <c r="E37" s="365"/>
      <c r="F37" s="365"/>
      <c r="G37" s="365"/>
      <c r="H37" s="365"/>
      <c r="I37" s="314">
        <v>0.031</v>
      </c>
      <c r="J37" s="314">
        <v>0.0232</v>
      </c>
      <c r="K37" s="314">
        <v>0.031</v>
      </c>
      <c r="L37" s="314">
        <v>0.0232</v>
      </c>
    </row>
    <row r="38" spans="2:12" ht="12.75">
      <c r="B38" s="313" t="s">
        <v>401</v>
      </c>
      <c r="C38" s="365" t="s">
        <v>402</v>
      </c>
      <c r="D38" s="365"/>
      <c r="E38" s="365"/>
      <c r="F38" s="365"/>
      <c r="G38" s="365"/>
      <c r="H38" s="365"/>
      <c r="I38" s="314">
        <v>0.0331</v>
      </c>
      <c r="J38" s="314">
        <v>0.0249</v>
      </c>
      <c r="K38" s="314">
        <v>0.0331</v>
      </c>
      <c r="L38" s="314">
        <v>0.0249</v>
      </c>
    </row>
    <row r="39" spans="2:12" ht="12.75">
      <c r="B39" s="313" t="s">
        <v>403</v>
      </c>
      <c r="C39" s="365" t="s">
        <v>404</v>
      </c>
      <c r="D39" s="365"/>
      <c r="E39" s="365"/>
      <c r="F39" s="365"/>
      <c r="G39" s="365"/>
      <c r="H39" s="365"/>
      <c r="I39" s="314">
        <v>0.0048</v>
      </c>
      <c r="J39" s="314">
        <v>0.0036</v>
      </c>
      <c r="K39" s="314">
        <v>0.0048</v>
      </c>
      <c r="L39" s="314">
        <v>0.0036</v>
      </c>
    </row>
    <row r="40" spans="2:12" ht="12.75">
      <c r="B40" s="315" t="s">
        <v>405</v>
      </c>
      <c r="C40" s="364" t="s">
        <v>370</v>
      </c>
      <c r="D40" s="364"/>
      <c r="E40" s="364"/>
      <c r="F40" s="364"/>
      <c r="G40" s="364"/>
      <c r="H40" s="364"/>
      <c r="I40" s="316">
        <f>SUM(I35:I39)</f>
        <v>0.1278</v>
      </c>
      <c r="J40" s="316">
        <f>SUM(J35:J39)</f>
        <v>0.0959</v>
      </c>
      <c r="K40" s="316">
        <f>SUM(K35:K39)</f>
        <v>0.1278</v>
      </c>
      <c r="L40" s="316">
        <f>SUM(L35:L39)</f>
        <v>0.0959</v>
      </c>
    </row>
    <row r="41" spans="2:12" ht="19.5" customHeight="1">
      <c r="B41" s="364" t="s">
        <v>406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4"/>
    </row>
    <row r="42" spans="2:12" ht="12.75">
      <c r="B42" s="313" t="s">
        <v>407</v>
      </c>
      <c r="C42" s="365" t="s">
        <v>408</v>
      </c>
      <c r="D42" s="365"/>
      <c r="E42" s="365"/>
      <c r="F42" s="365"/>
      <c r="G42" s="365"/>
      <c r="H42" s="365"/>
      <c r="I42" s="314">
        <v>0.0826</v>
      </c>
      <c r="J42" s="314">
        <v>0.0305</v>
      </c>
      <c r="K42" s="314">
        <v>0.1809</v>
      </c>
      <c r="L42" s="314">
        <v>0.0668</v>
      </c>
    </row>
    <row r="43" spans="2:12" ht="12.75">
      <c r="B43" s="318" t="s">
        <v>409</v>
      </c>
      <c r="C43" s="366" t="s">
        <v>410</v>
      </c>
      <c r="D43" s="366"/>
      <c r="E43" s="366"/>
      <c r="F43" s="366"/>
      <c r="G43" s="366"/>
      <c r="H43" s="366"/>
      <c r="I43" s="319">
        <v>0.0048</v>
      </c>
      <c r="J43" s="319">
        <v>0.0036</v>
      </c>
      <c r="K43" s="319">
        <v>0.0051</v>
      </c>
      <c r="L43" s="319">
        <v>0.0038</v>
      </c>
    </row>
    <row r="44" spans="2:12" ht="12.75">
      <c r="B44" s="315" t="s">
        <v>411</v>
      </c>
      <c r="C44" s="364" t="s">
        <v>370</v>
      </c>
      <c r="D44" s="364"/>
      <c r="E44" s="364"/>
      <c r="F44" s="364"/>
      <c r="G44" s="364"/>
      <c r="H44" s="364"/>
      <c r="I44" s="316">
        <f>SUM(I42:I43)</f>
        <v>0.0874</v>
      </c>
      <c r="J44" s="316">
        <f>SUM(J42:J43)</f>
        <v>0.0341</v>
      </c>
      <c r="K44" s="316">
        <f>SUM(K42:K43)</f>
        <v>0.186</v>
      </c>
      <c r="L44" s="316">
        <f>SUM(L42:L43)</f>
        <v>0.0706</v>
      </c>
    </row>
    <row r="45" spans="2:12" ht="12.75">
      <c r="B45" s="367" t="s">
        <v>412</v>
      </c>
      <c r="C45" s="367"/>
      <c r="D45" s="367"/>
      <c r="E45" s="367"/>
      <c r="F45" s="367"/>
      <c r="G45" s="367"/>
      <c r="H45" s="367"/>
      <c r="I45" s="320">
        <f>I21+I33+I40+I44</f>
        <v>0.8748</v>
      </c>
      <c r="J45" s="320">
        <f>J21+J33+J40+J44</f>
        <v>0.47939999999999994</v>
      </c>
      <c r="K45" s="320">
        <f>K21+K33+K40+K44</f>
        <v>1.1734000000000002</v>
      </c>
      <c r="L45" s="320">
        <f>L21+L33+L40+L44</f>
        <v>0.7159</v>
      </c>
    </row>
  </sheetData>
  <mergeCells count="53">
    <mergeCell ref="A2:N2"/>
    <mergeCell ref="A4:B4"/>
    <mergeCell ref="C4:H4"/>
    <mergeCell ref="I4:J6"/>
    <mergeCell ref="K4:N6"/>
    <mergeCell ref="A5:B5"/>
    <mergeCell ref="C5:H5"/>
    <mergeCell ref="A6:B6"/>
    <mergeCell ref="C6:H6"/>
    <mergeCell ref="C16:H16"/>
    <mergeCell ref="A7:B7"/>
    <mergeCell ref="C7:H7"/>
    <mergeCell ref="I7:J7"/>
    <mergeCell ref="K7:L7"/>
    <mergeCell ref="A8:J8"/>
    <mergeCell ref="B9:B10"/>
    <mergeCell ref="C9:H10"/>
    <mergeCell ref="I9:J9"/>
    <mergeCell ref="K9:L9"/>
    <mergeCell ref="B11:L11"/>
    <mergeCell ref="C12:H12"/>
    <mergeCell ref="C13:H13"/>
    <mergeCell ref="C14:H14"/>
    <mergeCell ref="C15:H15"/>
    <mergeCell ref="C28:H28"/>
    <mergeCell ref="C17:H17"/>
    <mergeCell ref="C18:H18"/>
    <mergeCell ref="C19:H19"/>
    <mergeCell ref="C20:H20"/>
    <mergeCell ref="C21:H21"/>
    <mergeCell ref="B22:L22"/>
    <mergeCell ref="C23:H23"/>
    <mergeCell ref="C24:H24"/>
    <mergeCell ref="C25:H25"/>
    <mergeCell ref="C26:H26"/>
    <mergeCell ref="C27:H27"/>
    <mergeCell ref="C40:H40"/>
    <mergeCell ref="C29:H29"/>
    <mergeCell ref="C30:H30"/>
    <mergeCell ref="C31:H31"/>
    <mergeCell ref="C32:H32"/>
    <mergeCell ref="C33:H33"/>
    <mergeCell ref="B34:L34"/>
    <mergeCell ref="C35:H35"/>
    <mergeCell ref="C36:H36"/>
    <mergeCell ref="C37:H37"/>
    <mergeCell ref="C38:H38"/>
    <mergeCell ref="C39:H39"/>
    <mergeCell ref="B41:L41"/>
    <mergeCell ref="C42:H42"/>
    <mergeCell ref="C43:H43"/>
    <mergeCell ref="C44:H44"/>
    <mergeCell ref="B45:H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3"/>
  <headerFooter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U43"/>
  <sheetViews>
    <sheetView view="pageBreakPreview" zoomScale="70" zoomScaleSheetLayoutView="70" workbookViewId="0" topLeftCell="A1">
      <selection activeCell="A9" sqref="A9"/>
    </sheetView>
  </sheetViews>
  <sheetFormatPr defaultColWidth="9.33203125" defaultRowHeight="12.75"/>
  <cols>
    <col min="1" max="1" width="29.83203125" style="204" customWidth="1"/>
    <col min="2" max="3" width="21.66015625" style="204" customWidth="1"/>
    <col min="4" max="4" width="28.83203125" style="204" customWidth="1"/>
    <col min="5" max="5" width="21.66015625" style="204" customWidth="1"/>
    <col min="6" max="6" width="24.33203125" style="204" customWidth="1"/>
    <col min="7" max="9" width="21.66015625" style="204" customWidth="1"/>
    <col min="10" max="10" width="16" style="25" customWidth="1"/>
    <col min="11" max="11" width="25" style="25" customWidth="1"/>
    <col min="12" max="12" width="19.33203125" style="25" customWidth="1"/>
    <col min="13" max="16384" width="9.33203125" style="24" customWidth="1"/>
  </cols>
  <sheetData>
    <row r="1" ht="105.6" customHeight="1"/>
    <row r="2" spans="1:12" s="2" customFormat="1" ht="38.25" customHeight="1">
      <c r="A2" s="393" t="s">
        <v>91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s="2" customFormat="1" ht="15">
      <c r="A3" s="232" t="s">
        <v>64</v>
      </c>
      <c r="B3" s="403" t="str">
        <f>'2. Serv Preliminares'!B3:D3</f>
        <v>NORTE AMBIENTAL GESTÃO E SERVIÇOS LTDA</v>
      </c>
      <c r="C3" s="403"/>
      <c r="D3" s="403"/>
      <c r="E3" s="395" t="s">
        <v>87</v>
      </c>
      <c r="F3" s="395"/>
      <c r="G3" s="396" t="str">
        <f>'2. Serv Preliminares'!G3:H3</f>
        <v>ABAETETUBA/PA</v>
      </c>
      <c r="H3" s="471"/>
      <c r="I3" s="471"/>
      <c r="J3" s="397"/>
      <c r="K3" s="408"/>
      <c r="L3" s="409"/>
    </row>
    <row r="4" spans="1:12" s="2" customFormat="1" ht="39" customHeight="1">
      <c r="A4" s="232" t="s">
        <v>66</v>
      </c>
      <c r="B4" s="403" t="str">
        <f>'2. Serv Preliminares'!B4:D4</f>
        <v>RECAPEAMENTO DE VIAS URBANAS NO MUNICÍPIO DE ABAETETUBA - PARÁ</v>
      </c>
      <c r="C4" s="403"/>
      <c r="D4" s="403"/>
      <c r="E4" s="394" t="s">
        <v>56</v>
      </c>
      <c r="F4" s="394"/>
      <c r="G4" s="529">
        <f>'2. Serv Preliminares'!G4:H4</f>
        <v>0.2423</v>
      </c>
      <c r="H4" s="530"/>
      <c r="I4" s="530"/>
      <c r="J4" s="531"/>
      <c r="K4" s="410"/>
      <c r="L4" s="411"/>
    </row>
    <row r="5" spans="1:12" s="2" customFormat="1" ht="29.25" customHeight="1">
      <c r="A5" s="233" t="s">
        <v>65</v>
      </c>
      <c r="B5" s="403" t="str">
        <f>'2. Serv Preliminares'!B5:D5</f>
        <v>BAIRROS DO MUNICÍPIO DE ABAETETUBA</v>
      </c>
      <c r="C5" s="403"/>
      <c r="D5" s="403"/>
      <c r="E5" s="395" t="s">
        <v>88</v>
      </c>
      <c r="F5" s="395"/>
      <c r="G5" s="396" t="str">
        <f>'2. Serv Preliminares'!G5:H5</f>
        <v>SINAPI MARÇO/2022 - SICRO JANEIRO/2022</v>
      </c>
      <c r="H5" s="471"/>
      <c r="I5" s="471"/>
      <c r="J5" s="397"/>
      <c r="K5" s="410"/>
      <c r="L5" s="411"/>
    </row>
    <row r="6" spans="1:12" s="2" customFormat="1" ht="29.25" customHeight="1">
      <c r="A6" s="233" t="s">
        <v>89</v>
      </c>
      <c r="B6" s="403" t="str">
        <f>'2. Serv Preliminares'!B6:D6</f>
        <v>Eng. Civil Edilberto Peres Ranieri</v>
      </c>
      <c r="C6" s="403"/>
      <c r="D6" s="403"/>
      <c r="E6" s="395" t="s">
        <v>90</v>
      </c>
      <c r="F6" s="395"/>
      <c r="G6" s="396" t="str">
        <f>'2. Serv Preliminares'!G6:H6</f>
        <v>1505344557PA</v>
      </c>
      <c r="H6" s="471"/>
      <c r="I6" s="471"/>
      <c r="J6" s="397"/>
      <c r="K6" s="412"/>
      <c r="L6" s="413"/>
    </row>
    <row r="7" spans="1:12" s="2" customFormat="1" ht="15.75" customHeight="1">
      <c r="A7" s="139"/>
      <c r="B7" s="140"/>
      <c r="C7" s="140"/>
      <c r="D7" s="140"/>
      <c r="E7" s="140"/>
      <c r="F7" s="140"/>
      <c r="G7" s="526"/>
      <c r="H7" s="527"/>
      <c r="I7" s="527"/>
      <c r="J7" s="527"/>
      <c r="K7" s="528"/>
      <c r="L7" s="260"/>
    </row>
    <row r="8" spans="1:12" ht="12.75">
      <c r="A8" s="202">
        <f>ORÇ!C13</f>
        <v>3</v>
      </c>
      <c r="B8" s="522" t="str">
        <f>ORÇ!D13</f>
        <v>TAPA-BURACO</v>
      </c>
      <c r="C8" s="523"/>
      <c r="D8" s="523"/>
      <c r="E8" s="523"/>
      <c r="F8" s="523"/>
      <c r="G8" s="523"/>
      <c r="H8" s="523"/>
      <c r="I8" s="523"/>
      <c r="J8" s="523"/>
      <c r="K8" s="523"/>
      <c r="L8" s="523"/>
    </row>
    <row r="9" spans="1:11" ht="12.75">
      <c r="A9" s="55" t="str">
        <f>ORÇ!C14</f>
        <v>3.1</v>
      </c>
      <c r="B9" s="521" t="str">
        <f>ORÇ!D14</f>
        <v>EXECUÇÃO DE TAPA BURACO COM APLICAÇÃO DE CONCRETO ASFÁLTICO (AQUISIÇÃO EM USINA) E PINTURA DE LIGAÇÃO. AF_12/2020</v>
      </c>
      <c r="C9" s="521"/>
      <c r="D9" s="521"/>
      <c r="E9" s="521"/>
      <c r="F9" s="521"/>
      <c r="G9" s="521"/>
      <c r="H9" s="521"/>
      <c r="I9" s="521"/>
      <c r="J9" s="260"/>
      <c r="K9" s="260"/>
    </row>
    <row r="10" spans="1:11" ht="13.2">
      <c r="A10" s="25"/>
      <c r="B10" s="25"/>
      <c r="C10" s="25"/>
      <c r="D10" s="25"/>
      <c r="E10" s="25"/>
      <c r="F10" s="25"/>
      <c r="G10" s="25"/>
      <c r="H10" s="25"/>
      <c r="I10" s="25"/>
      <c r="J10" s="260"/>
      <c r="K10" s="260"/>
    </row>
    <row r="11" spans="1:12" s="5" customFormat="1" ht="15" customHeight="1">
      <c r="A11" s="534" t="s">
        <v>6</v>
      </c>
      <c r="B11" s="536" t="s">
        <v>110</v>
      </c>
      <c r="C11" s="537"/>
      <c r="D11" s="540" t="s">
        <v>69</v>
      </c>
      <c r="E11" s="541"/>
      <c r="F11" s="524" t="s">
        <v>111</v>
      </c>
      <c r="G11" s="524" t="s">
        <v>112</v>
      </c>
      <c r="H11" s="534" t="s">
        <v>113</v>
      </c>
      <c r="I11" s="532" t="s">
        <v>159</v>
      </c>
      <c r="J11" s="533"/>
      <c r="K11" s="524" t="s">
        <v>161</v>
      </c>
      <c r="L11" s="524" t="s">
        <v>132</v>
      </c>
    </row>
    <row r="12" spans="1:12" s="5" customFormat="1" ht="12.75">
      <c r="A12" s="535"/>
      <c r="B12" s="538"/>
      <c r="C12" s="539"/>
      <c r="D12" s="542"/>
      <c r="E12" s="543"/>
      <c r="F12" s="525"/>
      <c r="G12" s="525"/>
      <c r="H12" s="535"/>
      <c r="I12" s="238" t="s">
        <v>160</v>
      </c>
      <c r="J12" s="238" t="s">
        <v>113</v>
      </c>
      <c r="K12" s="525"/>
      <c r="L12" s="525"/>
    </row>
    <row r="13" spans="1:12" s="2" customFormat="1" ht="12.75">
      <c r="A13" s="261">
        <v>1</v>
      </c>
      <c r="B13" s="544" t="str">
        <f>'DADOS DE ENTRADA'!B10:B10</f>
        <v>AV. SÃO PAULO</v>
      </c>
      <c r="C13" s="545"/>
      <c r="D13" s="546" t="str">
        <f>'DADOS DE ENTRADA'!C10</f>
        <v>Aviação/ São Lourenço/ Francilândia</v>
      </c>
      <c r="E13" s="547"/>
      <c r="F13" s="199">
        <f>'DADOS DE ENTRADA'!F10</f>
        <v>1241</v>
      </c>
      <c r="G13" s="199">
        <f>'DADOS DE ENTRADA'!G10</f>
        <v>12</v>
      </c>
      <c r="H13" s="199">
        <f>ROUND((F13*G13),2)</f>
        <v>14892</v>
      </c>
      <c r="I13" s="259"/>
      <c r="J13" s="262">
        <f>ROUND((I13*H13),2)</f>
        <v>0</v>
      </c>
      <c r="K13" s="199">
        <v>0.03</v>
      </c>
      <c r="L13" s="263">
        <f>ROUND((J13*K13),2)</f>
        <v>0</v>
      </c>
    </row>
    <row r="14" spans="1:12" s="2" customFormat="1" ht="15" customHeight="1">
      <c r="A14" s="261">
        <v>2</v>
      </c>
      <c r="B14" s="544" t="str">
        <f>'DADOS DE ENTRADA'!B11:B11</f>
        <v>AV. BARÃO DO RIO BRANCO</v>
      </c>
      <c r="C14" s="545"/>
      <c r="D14" s="546" t="str">
        <f>'DADOS DE ENTRADA'!C11</f>
        <v>Algodoal/ Centro/ São José/ São João</v>
      </c>
      <c r="E14" s="547"/>
      <c r="F14" s="199">
        <f>'DADOS DE ENTRADA'!F11</f>
        <v>2918</v>
      </c>
      <c r="G14" s="199">
        <f>'DADOS DE ENTRADA'!G11</f>
        <v>13</v>
      </c>
      <c r="H14" s="199">
        <f aca="true" t="shared" si="0" ref="H14:H30">ROUND((F14*G14),2)</f>
        <v>37934</v>
      </c>
      <c r="I14" s="259">
        <v>0.1</v>
      </c>
      <c r="J14" s="228">
        <f aca="true" t="shared" si="1" ref="J14:J30">ROUND((I14*H14),2)</f>
        <v>3793.4</v>
      </c>
      <c r="K14" s="199">
        <f>K13</f>
        <v>0.03</v>
      </c>
      <c r="L14" s="263">
        <f aca="true" t="shared" si="2" ref="L14:L30">ROUND((J14*K14),2)</f>
        <v>113.8</v>
      </c>
    </row>
    <row r="15" spans="1:12" s="2" customFormat="1" ht="15" customHeight="1">
      <c r="A15" s="261">
        <v>3</v>
      </c>
      <c r="B15" s="544" t="str">
        <f>'DADOS DE ENTRADA'!B12:B12</f>
        <v xml:space="preserve"> RUA MAGNO DE ARAÚJO</v>
      </c>
      <c r="C15" s="545"/>
      <c r="D15" s="546" t="str">
        <f>'DADOS DE ENTRADA'!C12</f>
        <v>Algodoal/ Centro/ São José/ São João</v>
      </c>
      <c r="E15" s="547"/>
      <c r="F15" s="199">
        <f>'DADOS DE ENTRADA'!F12</f>
        <v>1007</v>
      </c>
      <c r="G15" s="199">
        <f>'DADOS DE ENTRADA'!G12</f>
        <v>7</v>
      </c>
      <c r="H15" s="199">
        <f t="shared" si="0"/>
        <v>7049</v>
      </c>
      <c r="I15" s="259">
        <v>0.03</v>
      </c>
      <c r="J15" s="228">
        <f t="shared" si="1"/>
        <v>211.47</v>
      </c>
      <c r="K15" s="199">
        <f aca="true" t="shared" si="3" ref="K15:K30">K14</f>
        <v>0.03</v>
      </c>
      <c r="L15" s="263">
        <f t="shared" si="2"/>
        <v>6.34</v>
      </c>
    </row>
    <row r="16" spans="1:12" s="2" customFormat="1" ht="15" customHeight="1">
      <c r="A16" s="261">
        <v>4</v>
      </c>
      <c r="B16" s="544" t="str">
        <f>'DADOS DE ENTRADA'!B13:B13</f>
        <v>TV. ACRE</v>
      </c>
      <c r="C16" s="545"/>
      <c r="D16" s="546" t="str">
        <f>'DADOS DE ENTRADA'!C13</f>
        <v>Francilândia</v>
      </c>
      <c r="E16" s="547"/>
      <c r="F16" s="199">
        <f>'DADOS DE ENTRADA'!F13</f>
        <v>725</v>
      </c>
      <c r="G16" s="199">
        <f>'DADOS DE ENTRADA'!G13</f>
        <v>7</v>
      </c>
      <c r="H16" s="199">
        <f t="shared" si="0"/>
        <v>5075</v>
      </c>
      <c r="I16" s="259">
        <v>0.1</v>
      </c>
      <c r="J16" s="228">
        <f t="shared" si="1"/>
        <v>507.5</v>
      </c>
      <c r="K16" s="199">
        <f t="shared" si="3"/>
        <v>0.03</v>
      </c>
      <c r="L16" s="263">
        <f t="shared" si="2"/>
        <v>15.23</v>
      </c>
    </row>
    <row r="17" spans="1:12" s="2" customFormat="1" ht="15" customHeight="1">
      <c r="A17" s="261">
        <v>5</v>
      </c>
      <c r="B17" s="544" t="str">
        <f>'DADOS DE ENTRADA'!B14:B14</f>
        <v>AV. ESPÍRITO SANTO</v>
      </c>
      <c r="C17" s="545"/>
      <c r="D17" s="546" t="str">
        <f>'DADOS DE ENTRADA'!C14</f>
        <v>Francilândia</v>
      </c>
      <c r="E17" s="547"/>
      <c r="F17" s="199">
        <f>'DADOS DE ENTRADA'!F14</f>
        <v>798</v>
      </c>
      <c r="G17" s="199">
        <f>'DADOS DE ENTRADA'!G14</f>
        <v>8</v>
      </c>
      <c r="H17" s="199">
        <f t="shared" si="0"/>
        <v>6384</v>
      </c>
      <c r="I17" s="259">
        <v>0.03</v>
      </c>
      <c r="J17" s="228">
        <f t="shared" si="1"/>
        <v>191.52</v>
      </c>
      <c r="K17" s="199">
        <f t="shared" si="3"/>
        <v>0.03</v>
      </c>
      <c r="L17" s="263">
        <f t="shared" si="2"/>
        <v>5.75</v>
      </c>
    </row>
    <row r="18" spans="1:12" s="2" customFormat="1" ht="15" customHeight="1">
      <c r="A18" s="261">
        <v>6</v>
      </c>
      <c r="B18" s="544" t="str">
        <f>'DADOS DE ENTRADA'!B15:B15</f>
        <v>RUA LAURO SODRÉ</v>
      </c>
      <c r="C18" s="545"/>
      <c r="D18" s="546" t="str">
        <f>'DADOS DE ENTRADA'!C15</f>
        <v>São Lourenço/ Centro</v>
      </c>
      <c r="E18" s="547"/>
      <c r="F18" s="199">
        <f>'DADOS DE ENTRADA'!F15</f>
        <v>1578</v>
      </c>
      <c r="G18" s="199">
        <f>'DADOS DE ENTRADA'!G15</f>
        <v>8</v>
      </c>
      <c r="H18" s="199">
        <f t="shared" si="0"/>
        <v>12624</v>
      </c>
      <c r="I18" s="259">
        <v>0.03</v>
      </c>
      <c r="J18" s="228">
        <f t="shared" si="1"/>
        <v>378.72</v>
      </c>
      <c r="K18" s="199">
        <f t="shared" si="3"/>
        <v>0.03</v>
      </c>
      <c r="L18" s="263">
        <f t="shared" si="2"/>
        <v>11.36</v>
      </c>
    </row>
    <row r="19" spans="1:12" s="2" customFormat="1" ht="15" customHeight="1">
      <c r="A19" s="261">
        <v>7</v>
      </c>
      <c r="B19" s="544" t="str">
        <f>'DADOS DE ENTRADA'!B16:B16</f>
        <v>TV. ARISTIDES REIS E SILVA</v>
      </c>
      <c r="C19" s="545"/>
      <c r="D19" s="546" t="str">
        <f>'DADOS DE ENTRADA'!C16</f>
        <v>São José/ São Lourenço/ Aviação</v>
      </c>
      <c r="E19" s="547"/>
      <c r="F19" s="199">
        <f>'DADOS DE ENTRADA'!F16</f>
        <v>1574</v>
      </c>
      <c r="G19" s="199">
        <f>'DADOS DE ENTRADA'!G16</f>
        <v>7</v>
      </c>
      <c r="H19" s="199">
        <f t="shared" si="0"/>
        <v>11018</v>
      </c>
      <c r="I19" s="259">
        <v>0.03</v>
      </c>
      <c r="J19" s="228">
        <f t="shared" si="1"/>
        <v>330.54</v>
      </c>
      <c r="K19" s="199">
        <f t="shared" si="3"/>
        <v>0.03</v>
      </c>
      <c r="L19" s="263">
        <f t="shared" si="2"/>
        <v>9.92</v>
      </c>
    </row>
    <row r="20" spans="1:12" s="2" customFormat="1" ht="15" customHeight="1">
      <c r="A20" s="261">
        <v>8</v>
      </c>
      <c r="B20" s="544" t="str">
        <f>'DADOS DE ENTRADA'!B17:B17</f>
        <v>RUA JOSÉ GONÇALVES</v>
      </c>
      <c r="C20" s="545"/>
      <c r="D20" s="546" t="str">
        <f>'DADOS DE ENTRADA'!C17</f>
        <v>São José/ São Lourenço/ Aviação</v>
      </c>
      <c r="E20" s="547"/>
      <c r="F20" s="199">
        <f>'DADOS DE ENTRADA'!F17</f>
        <v>1460</v>
      </c>
      <c r="G20" s="199">
        <f>'DADOS DE ENTRADA'!G17</f>
        <v>7</v>
      </c>
      <c r="H20" s="199">
        <f t="shared" si="0"/>
        <v>10220</v>
      </c>
      <c r="I20" s="259">
        <v>0.03</v>
      </c>
      <c r="J20" s="228">
        <f t="shared" si="1"/>
        <v>306.6</v>
      </c>
      <c r="K20" s="199">
        <f t="shared" si="3"/>
        <v>0.03</v>
      </c>
      <c r="L20" s="263">
        <f t="shared" si="2"/>
        <v>9.2</v>
      </c>
    </row>
    <row r="21" spans="1:12" s="2" customFormat="1" ht="15" customHeight="1">
      <c r="A21" s="261">
        <v>9</v>
      </c>
      <c r="B21" s="544" t="str">
        <f>'DADOS DE ENTRADA'!B18:B18</f>
        <v>RUA D. PEDRO I</v>
      </c>
      <c r="C21" s="545"/>
      <c r="D21" s="546" t="str">
        <f>'DADOS DE ENTRADA'!C18</f>
        <v>São Lorenço/ Aviação</v>
      </c>
      <c r="E21" s="547"/>
      <c r="F21" s="199">
        <f>'DADOS DE ENTRADA'!F18</f>
        <v>1268</v>
      </c>
      <c r="G21" s="199">
        <f>'DADOS DE ENTRADA'!G18</f>
        <v>7</v>
      </c>
      <c r="H21" s="199">
        <f t="shared" si="0"/>
        <v>8876</v>
      </c>
      <c r="I21" s="259">
        <v>0.03</v>
      </c>
      <c r="J21" s="228">
        <f t="shared" si="1"/>
        <v>266.28</v>
      </c>
      <c r="K21" s="199">
        <f t="shared" si="3"/>
        <v>0.03</v>
      </c>
      <c r="L21" s="263">
        <f t="shared" si="2"/>
        <v>7.99</v>
      </c>
    </row>
    <row r="22" spans="1:12" s="2" customFormat="1" ht="15" customHeight="1">
      <c r="A22" s="261">
        <v>10</v>
      </c>
      <c r="B22" s="544" t="str">
        <f>'DADOS DE ENTRADA'!B19:B19</f>
        <v>RUA 01 DE MAIO</v>
      </c>
      <c r="C22" s="545"/>
      <c r="D22" s="546" t="str">
        <f>'DADOS DE ENTRADA'!C19</f>
        <v>Centro/ São Lourenço</v>
      </c>
      <c r="E22" s="547"/>
      <c r="F22" s="199">
        <f>'DADOS DE ENTRADA'!F19</f>
        <v>1014</v>
      </c>
      <c r="G22" s="199">
        <f>'DADOS DE ENTRADA'!G19</f>
        <v>7</v>
      </c>
      <c r="H22" s="199">
        <f t="shared" si="0"/>
        <v>7098</v>
      </c>
      <c r="I22" s="259">
        <v>0.03</v>
      </c>
      <c r="J22" s="228">
        <f t="shared" si="1"/>
        <v>212.94</v>
      </c>
      <c r="K22" s="199">
        <f t="shared" si="3"/>
        <v>0.03</v>
      </c>
      <c r="L22" s="263">
        <f t="shared" si="2"/>
        <v>6.39</v>
      </c>
    </row>
    <row r="23" spans="1:12" s="2" customFormat="1" ht="15" customHeight="1">
      <c r="A23" s="261">
        <v>11</v>
      </c>
      <c r="B23" s="544" t="str">
        <f>'DADOS DE ENTRADA'!B20:B20</f>
        <v>RUA PADRE PFEL</v>
      </c>
      <c r="C23" s="545"/>
      <c r="D23" s="546" t="str">
        <f>'DADOS DE ENTRADA'!C20</f>
        <v>São Lourenço</v>
      </c>
      <c r="E23" s="547"/>
      <c r="F23" s="199">
        <f>'DADOS DE ENTRADA'!F20</f>
        <v>336</v>
      </c>
      <c r="G23" s="199">
        <f>'DADOS DE ENTRADA'!G20</f>
        <v>5.5</v>
      </c>
      <c r="H23" s="199">
        <f t="shared" si="0"/>
        <v>1848</v>
      </c>
      <c r="I23" s="259">
        <v>0.03</v>
      </c>
      <c r="J23" s="228">
        <f t="shared" si="1"/>
        <v>55.44</v>
      </c>
      <c r="K23" s="199">
        <f t="shared" si="3"/>
        <v>0.03</v>
      </c>
      <c r="L23" s="263">
        <f t="shared" si="2"/>
        <v>1.66</v>
      </c>
    </row>
    <row r="24" spans="1:12" s="2" customFormat="1" ht="15" customHeight="1">
      <c r="A24" s="261">
        <v>12</v>
      </c>
      <c r="B24" s="544" t="str">
        <f>'DADOS DE ENTRADA'!B21:B21</f>
        <v>RUA 07 DE SETEMBRO</v>
      </c>
      <c r="C24" s="545"/>
      <c r="D24" s="546" t="str">
        <f>'DADOS DE ENTRADA'!C21</f>
        <v>Centro/ São Lourenço</v>
      </c>
      <c r="E24" s="547"/>
      <c r="F24" s="199">
        <f>'DADOS DE ENTRADA'!F21</f>
        <v>915</v>
      </c>
      <c r="G24" s="199">
        <f>'DADOS DE ENTRADA'!G21</f>
        <v>8</v>
      </c>
      <c r="H24" s="199">
        <f t="shared" si="0"/>
        <v>7320</v>
      </c>
      <c r="I24" s="259"/>
      <c r="J24" s="228">
        <f t="shared" si="1"/>
        <v>0</v>
      </c>
      <c r="K24" s="199">
        <f t="shared" si="3"/>
        <v>0.03</v>
      </c>
      <c r="L24" s="263">
        <f t="shared" si="2"/>
        <v>0</v>
      </c>
    </row>
    <row r="25" spans="1:12" s="2" customFormat="1" ht="15" customHeight="1">
      <c r="A25" s="261">
        <v>13</v>
      </c>
      <c r="B25" s="544" t="str">
        <f>'DADOS DE ENTRADA'!B22:B22</f>
        <v>RUA HAROLDO ARAÚJO</v>
      </c>
      <c r="C25" s="545"/>
      <c r="D25" s="546" t="str">
        <f>'DADOS DE ENTRADA'!C22</f>
        <v>Aviação</v>
      </c>
      <c r="E25" s="547"/>
      <c r="F25" s="199">
        <f>'DADOS DE ENTRADA'!F22</f>
        <v>985</v>
      </c>
      <c r="G25" s="199">
        <f>'DADOS DE ENTRADA'!G22</f>
        <v>6</v>
      </c>
      <c r="H25" s="199">
        <f t="shared" si="0"/>
        <v>5910</v>
      </c>
      <c r="I25" s="259"/>
      <c r="J25" s="228">
        <f t="shared" si="1"/>
        <v>0</v>
      </c>
      <c r="K25" s="199">
        <f t="shared" si="3"/>
        <v>0.03</v>
      </c>
      <c r="L25" s="263">
        <f t="shared" si="2"/>
        <v>0</v>
      </c>
    </row>
    <row r="26" spans="1:12" s="2" customFormat="1" ht="15" customHeight="1">
      <c r="A26" s="261">
        <v>14</v>
      </c>
      <c r="B26" s="544" t="str">
        <f>'DADOS DE ENTRADA'!B23:B23</f>
        <v>AV. HILDO TAVARES</v>
      </c>
      <c r="C26" s="545"/>
      <c r="D26" s="546" t="str">
        <f>'DADOS DE ENTRADA'!C23</f>
        <v>São Sebastião</v>
      </c>
      <c r="E26" s="547"/>
      <c r="F26" s="199">
        <f>'DADOS DE ENTRADA'!F23</f>
        <v>816</v>
      </c>
      <c r="G26" s="199">
        <f>'DADOS DE ENTRADA'!G23</f>
        <v>7</v>
      </c>
      <c r="H26" s="199">
        <f t="shared" si="0"/>
        <v>5712</v>
      </c>
      <c r="I26" s="259">
        <v>0.01</v>
      </c>
      <c r="J26" s="228">
        <f t="shared" si="1"/>
        <v>57.12</v>
      </c>
      <c r="K26" s="199">
        <f t="shared" si="3"/>
        <v>0.03</v>
      </c>
      <c r="L26" s="263">
        <f t="shared" si="2"/>
        <v>1.71</v>
      </c>
    </row>
    <row r="27" spans="1:12" s="2" customFormat="1" ht="15" customHeight="1">
      <c r="A27" s="261">
        <v>15</v>
      </c>
      <c r="B27" s="544" t="str">
        <f>'DADOS DE ENTRADA'!B24:B24</f>
        <v>TV. BIBIANO CARDOSO</v>
      </c>
      <c r="C27" s="545"/>
      <c r="D27" s="546" t="str">
        <f>'DADOS DE ENTRADA'!C24</f>
        <v>São Sebastião</v>
      </c>
      <c r="E27" s="547"/>
      <c r="F27" s="199">
        <f>'DADOS DE ENTRADA'!F24</f>
        <v>1046</v>
      </c>
      <c r="G27" s="199">
        <f>'DADOS DE ENTRADA'!G24</f>
        <v>7</v>
      </c>
      <c r="H27" s="199">
        <f t="shared" si="0"/>
        <v>7322</v>
      </c>
      <c r="I27" s="259">
        <v>0.03</v>
      </c>
      <c r="J27" s="228">
        <f t="shared" si="1"/>
        <v>219.66</v>
      </c>
      <c r="K27" s="199">
        <f t="shared" si="3"/>
        <v>0.03</v>
      </c>
      <c r="L27" s="263">
        <f t="shared" si="2"/>
        <v>6.59</v>
      </c>
    </row>
    <row r="28" spans="1:12" s="2" customFormat="1" ht="36" customHeight="1">
      <c r="A28" s="261">
        <v>16</v>
      </c>
      <c r="B28" s="544" t="str">
        <f>'DADOS DE ENTRADA'!B25:B25</f>
        <v>RAMAL MANOEL DE ABREU (ACESSO UFPA)</v>
      </c>
      <c r="C28" s="545"/>
      <c r="D28" s="546" t="str">
        <f>'DADOS DE ENTRADA'!C25</f>
        <v>Cristo/ Mutirão</v>
      </c>
      <c r="E28" s="547"/>
      <c r="F28" s="199">
        <f>'DADOS DE ENTRADA'!F25</f>
        <v>1530</v>
      </c>
      <c r="G28" s="199">
        <f>'DADOS DE ENTRADA'!G25</f>
        <v>7</v>
      </c>
      <c r="H28" s="199">
        <f t="shared" si="0"/>
        <v>10710</v>
      </c>
      <c r="I28" s="259">
        <v>0.01</v>
      </c>
      <c r="J28" s="228">
        <f t="shared" si="1"/>
        <v>107.1</v>
      </c>
      <c r="K28" s="199">
        <f t="shared" si="3"/>
        <v>0.03</v>
      </c>
      <c r="L28" s="263">
        <f t="shared" si="2"/>
        <v>3.21</v>
      </c>
    </row>
    <row r="29" spans="1:12" s="2" customFormat="1" ht="15" customHeight="1">
      <c r="A29" s="261">
        <v>17</v>
      </c>
      <c r="B29" s="544" t="str">
        <f>'DADOS DE ENTRADA'!B26:B26</f>
        <v>TV. JOAO DE DEUS</v>
      </c>
      <c r="C29" s="545"/>
      <c r="D29" s="546" t="str">
        <f>'DADOS DE ENTRADA'!C26</f>
        <v>Aviação</v>
      </c>
      <c r="E29" s="547"/>
      <c r="F29" s="199">
        <f>'DADOS DE ENTRADA'!F26</f>
        <v>585</v>
      </c>
      <c r="G29" s="199">
        <f>'DADOS DE ENTRADA'!G26</f>
        <v>6.5</v>
      </c>
      <c r="H29" s="199">
        <f t="shared" si="0"/>
        <v>3802.5</v>
      </c>
      <c r="I29" s="259"/>
      <c r="J29" s="262">
        <f t="shared" si="1"/>
        <v>0</v>
      </c>
      <c r="K29" s="199">
        <f t="shared" si="3"/>
        <v>0.03</v>
      </c>
      <c r="L29" s="263">
        <f t="shared" si="2"/>
        <v>0</v>
      </c>
    </row>
    <row r="30" spans="1:12" s="2" customFormat="1" ht="15" customHeight="1">
      <c r="A30" s="261">
        <v>18</v>
      </c>
      <c r="B30" s="544" t="str">
        <f>'DADOS DE ENTRADA'!B27:B27</f>
        <v>TV. ABÍLIO SOUZA</v>
      </c>
      <c r="C30" s="545"/>
      <c r="D30" s="546" t="str">
        <f>'DADOS DE ENTRADA'!C27</f>
        <v>Cristo</v>
      </c>
      <c r="E30" s="547"/>
      <c r="F30" s="199">
        <f>'DADOS DE ENTRADA'!F27</f>
        <v>494</v>
      </c>
      <c r="G30" s="199">
        <f>'DADOS DE ENTRADA'!G27</f>
        <v>8</v>
      </c>
      <c r="H30" s="199">
        <f t="shared" si="0"/>
        <v>3952</v>
      </c>
      <c r="I30" s="259"/>
      <c r="J30" s="262">
        <f t="shared" si="1"/>
        <v>0</v>
      </c>
      <c r="K30" s="199">
        <f t="shared" si="3"/>
        <v>0.03</v>
      </c>
      <c r="L30" s="263">
        <f t="shared" si="2"/>
        <v>0</v>
      </c>
    </row>
    <row r="31" spans="1:12" ht="12.75">
      <c r="A31" s="203"/>
      <c r="B31" s="480" t="s">
        <v>44</v>
      </c>
      <c r="C31" s="481"/>
      <c r="D31" s="481"/>
      <c r="E31" s="481"/>
      <c r="F31" s="481"/>
      <c r="G31" s="482"/>
      <c r="H31" s="200">
        <f>SUM(H13:H30)</f>
        <v>167746.5</v>
      </c>
      <c r="I31" s="296"/>
      <c r="J31" s="200">
        <f>SUM(J13:J30)</f>
        <v>6638.29</v>
      </c>
      <c r="K31" s="264"/>
      <c r="L31" s="200">
        <f>SUM(L13:L30)</f>
        <v>199.15</v>
      </c>
    </row>
    <row r="32" spans="1:11" ht="12.75">
      <c r="A32" s="203"/>
      <c r="J32" s="260"/>
      <c r="K32" s="260"/>
    </row>
    <row r="33" spans="1:11" ht="12.75">
      <c r="A33" s="203"/>
      <c r="B33" s="205" t="s">
        <v>75</v>
      </c>
      <c r="C33" s="297">
        <f>L31</f>
        <v>199.15</v>
      </c>
      <c r="D33" s="207" t="s">
        <v>1</v>
      </c>
      <c r="J33" s="260"/>
      <c r="K33" s="260"/>
    </row>
    <row r="34" spans="1:11" ht="12.75">
      <c r="A34" s="203"/>
      <c r="J34" s="260"/>
      <c r="K34" s="260"/>
    </row>
    <row r="35" spans="1:20" ht="15.75" customHeight="1">
      <c r="A35" s="55" t="str">
        <f>ORÇ!C15</f>
        <v>3.2</v>
      </c>
      <c r="B35" s="521" t="str">
        <f>ORÇ!D15</f>
        <v>TRANSPORTE COM CAMINHÃO TANQUE DE TRANSPORTE DE MATERIAL ASFÁLTICO DE 20000 L, EM VIA URBANA PAVIMENTADA, DMT ATÉ 30KM (UNIDADE: TXKM). AF_07/2020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29"/>
      <c r="N35" s="26"/>
      <c r="P35" s="26"/>
      <c r="R35" s="26"/>
      <c r="T35" s="25"/>
    </row>
    <row r="36" spans="1:13" ht="12.75">
      <c r="A36" s="146"/>
      <c r="B36" s="146"/>
      <c r="C36" s="146"/>
      <c r="D36" s="146"/>
      <c r="E36" s="146"/>
      <c r="F36" s="146"/>
      <c r="G36" s="146"/>
      <c r="H36" s="146"/>
      <c r="I36" s="146"/>
      <c r="J36" s="265"/>
      <c r="K36" s="265"/>
      <c r="L36" s="265"/>
      <c r="M36" s="29"/>
    </row>
    <row r="37" spans="1:21" ht="18" customHeight="1">
      <c r="A37" s="215"/>
      <c r="B37" s="216"/>
      <c r="C37" s="216" t="s">
        <v>132</v>
      </c>
      <c r="D37" s="215"/>
      <c r="E37" s="216" t="s">
        <v>133</v>
      </c>
      <c r="F37" s="215"/>
      <c r="G37" s="217" t="s">
        <v>130</v>
      </c>
      <c r="H37" s="215"/>
      <c r="I37" s="215"/>
      <c r="J37" s="58"/>
      <c r="K37" s="58"/>
      <c r="L37" s="58"/>
      <c r="M37" s="33"/>
      <c r="N37" s="33"/>
      <c r="O37" s="33"/>
      <c r="Q37" s="26"/>
      <c r="S37" s="26"/>
      <c r="U37" s="25"/>
    </row>
    <row r="38" spans="1:21" ht="18" customHeight="1">
      <c r="A38" s="215"/>
      <c r="B38" s="216" t="s">
        <v>121</v>
      </c>
      <c r="C38" s="221">
        <f>L31</f>
        <v>199.15</v>
      </c>
      <c r="D38" s="221" t="s">
        <v>60</v>
      </c>
      <c r="E38" s="221">
        <v>2.4</v>
      </c>
      <c r="F38" s="221" t="s">
        <v>104</v>
      </c>
      <c r="G38" s="221">
        <f>ROUND((C38*E38),2)</f>
        <v>477.96</v>
      </c>
      <c r="H38" s="215"/>
      <c r="I38" s="215"/>
      <c r="J38" s="58"/>
      <c r="K38" s="58"/>
      <c r="L38" s="58"/>
      <c r="M38" s="33"/>
      <c r="N38" s="33"/>
      <c r="O38" s="33"/>
      <c r="Q38" s="26"/>
      <c r="S38" s="26"/>
      <c r="U38" s="25"/>
    </row>
    <row r="39" spans="1:21" ht="18" customHeight="1">
      <c r="A39" s="215"/>
      <c r="B39" s="216"/>
      <c r="C39" s="223"/>
      <c r="D39" s="223"/>
      <c r="E39" s="223"/>
      <c r="F39" s="223"/>
      <c r="G39" s="223"/>
      <c r="H39" s="215"/>
      <c r="I39" s="215"/>
      <c r="J39" s="58"/>
      <c r="K39" s="58"/>
      <c r="L39" s="58"/>
      <c r="M39" s="33"/>
      <c r="N39" s="33"/>
      <c r="O39" s="33"/>
      <c r="Q39" s="26"/>
      <c r="S39" s="26"/>
      <c r="U39" s="25"/>
    </row>
    <row r="40" spans="1:21" ht="18" customHeight="1">
      <c r="A40" s="215"/>
      <c r="B40" s="216"/>
      <c r="C40" s="221" t="str">
        <f>G37</f>
        <v>massa (T)</v>
      </c>
      <c r="D40" s="223"/>
      <c r="E40" s="221" t="s">
        <v>131</v>
      </c>
      <c r="F40" s="223"/>
      <c r="G40" s="221"/>
      <c r="H40" s="215"/>
      <c r="I40" s="215"/>
      <c r="J40" s="58"/>
      <c r="K40" s="58"/>
      <c r="L40" s="58"/>
      <c r="M40" s="33"/>
      <c r="N40" s="33"/>
      <c r="O40" s="33"/>
      <c r="Q40" s="26"/>
      <c r="S40" s="26"/>
      <c r="U40" s="25"/>
    </row>
    <row r="41" spans="1:21" ht="18" customHeight="1">
      <c r="A41" s="215"/>
      <c r="B41" s="216" t="s">
        <v>117</v>
      </c>
      <c r="C41" s="221">
        <f>G38</f>
        <v>477.96</v>
      </c>
      <c r="D41" s="221" t="s">
        <v>60</v>
      </c>
      <c r="E41" s="221">
        <f>'DADOS DE ENTRADA'!E32</f>
        <v>46.6</v>
      </c>
      <c r="F41" s="221" t="s">
        <v>104</v>
      </c>
      <c r="G41" s="221">
        <f>ROUND((C41*E41),2)</f>
        <v>22272.94</v>
      </c>
      <c r="H41" s="215"/>
      <c r="I41" s="215"/>
      <c r="J41" s="58"/>
      <c r="K41" s="58"/>
      <c r="L41" s="58"/>
      <c r="M41" s="33"/>
      <c r="N41" s="33"/>
      <c r="O41" s="33"/>
      <c r="Q41" s="26"/>
      <c r="S41" s="26"/>
      <c r="U41" s="25"/>
    </row>
    <row r="42" spans="1:21" ht="18" customHeight="1">
      <c r="A42" s="215"/>
      <c r="B42" s="216"/>
      <c r="C42" s="215"/>
      <c r="D42" s="215"/>
      <c r="E42" s="215"/>
      <c r="F42" s="215"/>
      <c r="G42" s="215"/>
      <c r="H42" s="215"/>
      <c r="I42" s="215"/>
      <c r="J42" s="58"/>
      <c r="K42" s="58"/>
      <c r="L42" s="58"/>
      <c r="M42" s="33"/>
      <c r="N42" s="33"/>
      <c r="O42" s="33"/>
      <c r="Q42" s="26"/>
      <c r="S42" s="26"/>
      <c r="U42" s="25"/>
    </row>
    <row r="43" spans="1:21" ht="15">
      <c r="A43" s="172"/>
      <c r="B43" s="205" t="s">
        <v>117</v>
      </c>
      <c r="C43" s="297">
        <f>G41</f>
        <v>22272.94</v>
      </c>
      <c r="D43" s="214" t="s">
        <v>84</v>
      </c>
      <c r="E43" s="165"/>
      <c r="F43" s="165"/>
      <c r="G43" s="165"/>
      <c r="H43" s="165"/>
      <c r="I43" s="172"/>
      <c r="J43" s="48"/>
      <c r="K43" s="49"/>
      <c r="L43" s="49"/>
      <c r="M43" s="29"/>
      <c r="N43" s="29"/>
      <c r="O43" s="26"/>
      <c r="Q43" s="26"/>
      <c r="S43" s="26"/>
      <c r="U43" s="25"/>
    </row>
  </sheetData>
  <mergeCells count="64">
    <mergeCell ref="B13:C13"/>
    <mergeCell ref="D13:E13"/>
    <mergeCell ref="B14:C14"/>
    <mergeCell ref="D14:E14"/>
    <mergeCell ref="B15:C15"/>
    <mergeCell ref="D15:E15"/>
    <mergeCell ref="E6:F6"/>
    <mergeCell ref="B3:D3"/>
    <mergeCell ref="E3:F3"/>
    <mergeCell ref="B4:D4"/>
    <mergeCell ref="E4:F4"/>
    <mergeCell ref="B5:D5"/>
    <mergeCell ref="E5:F5"/>
    <mergeCell ref="B6:D6"/>
    <mergeCell ref="D16:E16"/>
    <mergeCell ref="B17:C17"/>
    <mergeCell ref="D17:E17"/>
    <mergeCell ref="B18:C18"/>
    <mergeCell ref="D18:E18"/>
    <mergeCell ref="B16:C1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F11:F12"/>
    <mergeCell ref="B31:G31"/>
    <mergeCell ref="G11:G12"/>
    <mergeCell ref="H11:H12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35:L35"/>
    <mergeCell ref="G5:J5"/>
    <mergeCell ref="G6:J6"/>
    <mergeCell ref="A2:L2"/>
    <mergeCell ref="B8:L8"/>
    <mergeCell ref="K11:K12"/>
    <mergeCell ref="L11:L12"/>
    <mergeCell ref="G7:K7"/>
    <mergeCell ref="K3:L6"/>
    <mergeCell ref="G3:J3"/>
    <mergeCell ref="G4:J4"/>
    <mergeCell ref="B9:I9"/>
    <mergeCell ref="I11:J11"/>
    <mergeCell ref="A11:A12"/>
    <mergeCell ref="B11:C12"/>
    <mergeCell ref="D11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3"/>
  <headerFooter>
    <oddHeader>&amp;C&amp;G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U143"/>
  <sheetViews>
    <sheetView view="pageBreakPreview" zoomScale="85" zoomScaleSheetLayoutView="85" workbookViewId="0" topLeftCell="A7">
      <selection activeCell="B5" sqref="B5:D5"/>
    </sheetView>
  </sheetViews>
  <sheetFormatPr defaultColWidth="9.33203125" defaultRowHeight="12.75"/>
  <cols>
    <col min="1" max="3" width="21.66015625" style="204" customWidth="1"/>
    <col min="4" max="4" width="37.83203125" style="204" customWidth="1"/>
    <col min="5" max="5" width="21.66015625" style="204" customWidth="1"/>
    <col min="6" max="6" width="24.33203125" style="204" customWidth="1"/>
    <col min="7" max="8" width="21.66015625" style="204" customWidth="1"/>
    <col min="9" max="9" width="25.33203125" style="204" customWidth="1"/>
    <col min="10" max="10" width="12.16015625" style="24" customWidth="1"/>
    <col min="11" max="16384" width="9.33203125" style="24" customWidth="1"/>
  </cols>
  <sheetData>
    <row r="1" ht="126.6" customHeight="1"/>
    <row r="2" spans="1:9" s="2" customFormat="1" ht="38.25" customHeight="1">
      <c r="A2" s="466" t="s">
        <v>91</v>
      </c>
      <c r="B2" s="467"/>
      <c r="C2" s="467"/>
      <c r="D2" s="467"/>
      <c r="E2" s="467"/>
      <c r="F2" s="467"/>
      <c r="G2" s="467"/>
      <c r="H2" s="467"/>
      <c r="I2" s="467"/>
    </row>
    <row r="3" spans="1:9" s="2" customFormat="1" ht="15">
      <c r="A3" s="240" t="s">
        <v>64</v>
      </c>
      <c r="B3" s="403" t="str">
        <f>'2. Serv Preliminares'!B3:D3</f>
        <v>NORTE AMBIENTAL GESTÃO E SERVIÇOS LTDA</v>
      </c>
      <c r="C3" s="403"/>
      <c r="D3" s="403"/>
      <c r="E3" s="395" t="s">
        <v>87</v>
      </c>
      <c r="F3" s="395"/>
      <c r="G3" s="144" t="str">
        <f>'2. Serv Preliminares'!G3:H3</f>
        <v>ABAETETUBA/PA</v>
      </c>
      <c r="H3" s="142"/>
      <c r="I3" s="462"/>
    </row>
    <row r="4" spans="1:9" s="2" customFormat="1" ht="29.25" customHeight="1">
      <c r="A4" s="240" t="s">
        <v>66</v>
      </c>
      <c r="B4" s="403" t="str">
        <f>'2. Serv Preliminares'!B4:D4</f>
        <v>RECAPEAMENTO DE VIAS URBANAS NO MUNICÍPIO DE ABAETETUBA - PARÁ</v>
      </c>
      <c r="C4" s="403"/>
      <c r="D4" s="403"/>
      <c r="E4" s="394" t="s">
        <v>56</v>
      </c>
      <c r="F4" s="394"/>
      <c r="G4" s="143">
        <f>'2. Serv Preliminares'!G4:H4</f>
        <v>0.2423</v>
      </c>
      <c r="H4" s="142"/>
      <c r="I4" s="462"/>
    </row>
    <row r="5" spans="1:9" s="2" customFormat="1" ht="29.25" customHeight="1">
      <c r="A5" s="241" t="s">
        <v>65</v>
      </c>
      <c r="B5" s="403" t="str">
        <f>'2. Serv Preliminares'!B5:D5</f>
        <v>BAIRROS DO MUNICÍPIO DE ABAETETUBA</v>
      </c>
      <c r="C5" s="403"/>
      <c r="D5" s="403"/>
      <c r="E5" s="395" t="s">
        <v>88</v>
      </c>
      <c r="F5" s="395"/>
      <c r="G5" s="468" t="str">
        <f>'2. Serv Preliminares'!G5:H5</f>
        <v>SINAPI MARÇO/2022 - SICRO JANEIRO/2022</v>
      </c>
      <c r="H5" s="470"/>
      <c r="I5" s="462"/>
    </row>
    <row r="6" spans="1:9" s="2" customFormat="1" ht="29.25" customHeight="1">
      <c r="A6" s="241" t="s">
        <v>89</v>
      </c>
      <c r="B6" s="403" t="str">
        <f>'2. Serv Preliminares'!B6:D6</f>
        <v>Eng. Civil Edilberto Peres Ranieri</v>
      </c>
      <c r="C6" s="403"/>
      <c r="D6" s="403"/>
      <c r="E6" s="395" t="s">
        <v>90</v>
      </c>
      <c r="F6" s="395"/>
      <c r="G6" s="144" t="str">
        <f>'2. Serv Preliminares'!G6:H6</f>
        <v>1505344557PA</v>
      </c>
      <c r="H6" s="142"/>
      <c r="I6" s="462"/>
    </row>
    <row r="7" spans="1:9" s="2" customFormat="1" ht="15.75" customHeight="1">
      <c r="A7" s="139"/>
      <c r="B7" s="140"/>
      <c r="C7" s="140"/>
      <c r="D7" s="140"/>
      <c r="E7" s="140"/>
      <c r="F7" s="140"/>
      <c r="G7" s="140"/>
      <c r="H7" s="140"/>
      <c r="I7" s="141"/>
    </row>
    <row r="8" spans="1:11" ht="12.75">
      <c r="A8" s="202">
        <f>ORÇ!C16</f>
        <v>4</v>
      </c>
      <c r="B8" s="556" t="str">
        <f>ORÇ!D16</f>
        <v>RECAPEAMENTO</v>
      </c>
      <c r="C8" s="556"/>
      <c r="D8" s="556"/>
      <c r="E8" s="556"/>
      <c r="F8" s="556"/>
      <c r="G8" s="556"/>
      <c r="H8" s="556"/>
      <c r="I8" s="556"/>
      <c r="J8"/>
      <c r="K8"/>
    </row>
    <row r="9" spans="1:11" ht="12.75">
      <c r="A9" s="203"/>
      <c r="J9"/>
      <c r="K9"/>
    </row>
    <row r="10" spans="1:11" ht="12.75">
      <c r="A10" s="55" t="str">
        <f>ORÇ!C17</f>
        <v>4.1</v>
      </c>
      <c r="B10" s="521" t="str">
        <f>ORÇ!D17</f>
        <v>SERVIÇOS  INICIAIS</v>
      </c>
      <c r="C10" s="521"/>
      <c r="D10" s="521"/>
      <c r="E10" s="521"/>
      <c r="F10" s="521"/>
      <c r="G10" s="521"/>
      <c r="H10" s="521"/>
      <c r="I10" s="521"/>
      <c r="J10" s="2"/>
      <c r="K10" s="2"/>
    </row>
    <row r="11" spans="1:11" ht="12.75">
      <c r="A11" s="55" t="str">
        <f>ORÇ!C18</f>
        <v>4.1.1</v>
      </c>
      <c r="B11" s="521" t="str">
        <f>ORÇ!D18</f>
        <v>FRESAGEM DE PAVIMENTO ASFÁLTICO (PROFUNDIDADE ATÉ 5,0 CM) - EXCLUSIVE TRANSPORTE. AF_11/2019</v>
      </c>
      <c r="C11" s="521"/>
      <c r="D11" s="521"/>
      <c r="E11" s="521"/>
      <c r="F11" s="521"/>
      <c r="G11" s="521"/>
      <c r="H11" s="521"/>
      <c r="I11" s="521"/>
      <c r="J11" s="2"/>
      <c r="K11" s="2"/>
    </row>
    <row r="12" spans="1:11" ht="12.75">
      <c r="A12" s="203"/>
      <c r="J12" s="2"/>
      <c r="K12" s="2"/>
    </row>
    <row r="13" spans="1:9" s="5" customFormat="1" ht="12.75">
      <c r="A13" s="244" t="s">
        <v>6</v>
      </c>
      <c r="B13" s="550" t="s">
        <v>110</v>
      </c>
      <c r="C13" s="551"/>
      <c r="D13" s="532" t="s">
        <v>69</v>
      </c>
      <c r="E13" s="533"/>
      <c r="F13" s="193" t="s">
        <v>111</v>
      </c>
      <c r="G13" s="193" t="s">
        <v>112</v>
      </c>
      <c r="H13" s="16" t="s">
        <v>113</v>
      </c>
      <c r="I13" s="196"/>
    </row>
    <row r="14" spans="1:9" s="2" customFormat="1" ht="12.75">
      <c r="A14" s="61">
        <v>1</v>
      </c>
      <c r="B14" s="548" t="str">
        <f>'DADOS DE ENTRADA'!B10:B10</f>
        <v>AV. SÃO PAULO</v>
      </c>
      <c r="C14" s="549"/>
      <c r="D14" s="546" t="str">
        <f>'DADOS DE ENTRADA'!C10</f>
        <v>Aviação/ São Lourenço/ Francilândia</v>
      </c>
      <c r="E14" s="547"/>
      <c r="F14" s="199">
        <f>'DADOS DE ENTRADA'!F10</f>
        <v>1241</v>
      </c>
      <c r="G14" s="199">
        <f>'DADOS DE ENTRADA'!G10</f>
        <v>12</v>
      </c>
      <c r="H14" s="199">
        <f>ROUND((F14*G14),2)</f>
        <v>14892</v>
      </c>
      <c r="I14" s="196"/>
    </row>
    <row r="15" spans="1:9" s="2" customFormat="1" ht="15" customHeight="1">
      <c r="A15" s="61">
        <v>2</v>
      </c>
      <c r="B15" s="548" t="str">
        <f>'DADOS DE ENTRADA'!B11:B11</f>
        <v>AV. BARÃO DO RIO BRANCO</v>
      </c>
      <c r="C15" s="549"/>
      <c r="D15" s="546" t="str">
        <f>'DADOS DE ENTRADA'!C11</f>
        <v>Algodoal/ Centro/ São José/ São João</v>
      </c>
      <c r="E15" s="547"/>
      <c r="F15" s="199">
        <f>'DADOS DE ENTRADA'!F11</f>
        <v>2918</v>
      </c>
      <c r="G15" s="199">
        <f>'DADOS DE ENTRADA'!G11</f>
        <v>13</v>
      </c>
      <c r="H15" s="199">
        <f aca="true" t="shared" si="0" ref="H15:H26">ROUND((F15*G15),2)</f>
        <v>37934</v>
      </c>
      <c r="I15" s="196"/>
    </row>
    <row r="16" spans="1:9" s="2" customFormat="1" ht="15" customHeight="1">
      <c r="A16" s="61">
        <v>3</v>
      </c>
      <c r="B16" s="548" t="str">
        <f>'DADOS DE ENTRADA'!B12:B12</f>
        <v xml:space="preserve"> RUA MAGNO DE ARAÚJO</v>
      </c>
      <c r="C16" s="549"/>
      <c r="D16" s="546" t="str">
        <f>'DADOS DE ENTRADA'!C12</f>
        <v>Algodoal/ Centro/ São José/ São João</v>
      </c>
      <c r="E16" s="547"/>
      <c r="F16" s="199">
        <f>'DADOS DE ENTRADA'!F12</f>
        <v>1007</v>
      </c>
      <c r="G16" s="199">
        <f>'DADOS DE ENTRADA'!G12</f>
        <v>7</v>
      </c>
      <c r="H16" s="199">
        <f t="shared" si="0"/>
        <v>7049</v>
      </c>
      <c r="I16" s="196"/>
    </row>
    <row r="17" spans="1:9" s="2" customFormat="1" ht="15" customHeight="1">
      <c r="A17" s="61">
        <v>4</v>
      </c>
      <c r="B17" s="548" t="str">
        <f>'DADOS DE ENTRADA'!B13:B13</f>
        <v>TV. ACRE</v>
      </c>
      <c r="C17" s="549"/>
      <c r="D17" s="546" t="str">
        <f>'DADOS DE ENTRADA'!C13</f>
        <v>Francilândia</v>
      </c>
      <c r="E17" s="547"/>
      <c r="F17" s="199">
        <f>'DADOS DE ENTRADA'!F13</f>
        <v>725</v>
      </c>
      <c r="G17" s="199">
        <f>'DADOS DE ENTRADA'!G13</f>
        <v>7</v>
      </c>
      <c r="H17" s="199">
        <f t="shared" si="0"/>
        <v>5075</v>
      </c>
      <c r="I17" s="196"/>
    </row>
    <row r="18" spans="1:9" s="2" customFormat="1" ht="15" customHeight="1">
      <c r="A18" s="61">
        <v>5</v>
      </c>
      <c r="B18" s="548" t="str">
        <f>'DADOS DE ENTRADA'!B14:B14</f>
        <v>AV. ESPÍRITO SANTO</v>
      </c>
      <c r="C18" s="549"/>
      <c r="D18" s="546" t="str">
        <f>'DADOS DE ENTRADA'!C14</f>
        <v>Francilândia</v>
      </c>
      <c r="E18" s="547"/>
      <c r="F18" s="199">
        <f>'DADOS DE ENTRADA'!F14</f>
        <v>798</v>
      </c>
      <c r="G18" s="199">
        <f>'DADOS DE ENTRADA'!G14</f>
        <v>8</v>
      </c>
      <c r="H18" s="199">
        <f t="shared" si="0"/>
        <v>6384</v>
      </c>
      <c r="I18" s="196"/>
    </row>
    <row r="19" spans="1:9" s="2" customFormat="1" ht="15" customHeight="1">
      <c r="A19" s="61">
        <v>6</v>
      </c>
      <c r="B19" s="548" t="str">
        <f>'DADOS DE ENTRADA'!B15:B15</f>
        <v>RUA LAURO SODRÉ</v>
      </c>
      <c r="C19" s="549"/>
      <c r="D19" s="546" t="str">
        <f>'DADOS DE ENTRADA'!C15</f>
        <v>São Lourenço/ Centro</v>
      </c>
      <c r="E19" s="547"/>
      <c r="F19" s="199">
        <f>'DADOS DE ENTRADA'!F15</f>
        <v>1578</v>
      </c>
      <c r="G19" s="199">
        <f>'DADOS DE ENTRADA'!G15</f>
        <v>8</v>
      </c>
      <c r="H19" s="199">
        <f t="shared" si="0"/>
        <v>12624</v>
      </c>
      <c r="I19" s="196"/>
    </row>
    <row r="20" spans="1:9" s="2" customFormat="1" ht="15" customHeight="1">
      <c r="A20" s="61">
        <v>7</v>
      </c>
      <c r="B20" s="548" t="str">
        <f>'DADOS DE ENTRADA'!B16:B16</f>
        <v>TV. ARISTIDES REIS E SILVA</v>
      </c>
      <c r="C20" s="549"/>
      <c r="D20" s="546" t="str">
        <f>'DADOS DE ENTRADA'!C16</f>
        <v>São José/ São Lourenço/ Aviação</v>
      </c>
      <c r="E20" s="547"/>
      <c r="F20" s="199">
        <f>'DADOS DE ENTRADA'!F16</f>
        <v>1574</v>
      </c>
      <c r="G20" s="199">
        <f>'DADOS DE ENTRADA'!G16</f>
        <v>7</v>
      </c>
      <c r="H20" s="199">
        <f t="shared" si="0"/>
        <v>11018</v>
      </c>
      <c r="I20" s="196"/>
    </row>
    <row r="21" spans="1:9" s="2" customFormat="1" ht="15" customHeight="1">
      <c r="A21" s="61">
        <v>8</v>
      </c>
      <c r="B21" s="548" t="str">
        <f>'DADOS DE ENTRADA'!B17:B17</f>
        <v>RUA JOSÉ GONÇALVES</v>
      </c>
      <c r="C21" s="549"/>
      <c r="D21" s="546" t="str">
        <f>'DADOS DE ENTRADA'!C17</f>
        <v>São José/ São Lourenço/ Aviação</v>
      </c>
      <c r="E21" s="547"/>
      <c r="F21" s="199">
        <f>'DADOS DE ENTRADA'!F17</f>
        <v>1460</v>
      </c>
      <c r="G21" s="199">
        <f>'DADOS DE ENTRADA'!G17</f>
        <v>7</v>
      </c>
      <c r="H21" s="199">
        <f t="shared" si="0"/>
        <v>10220</v>
      </c>
      <c r="I21" s="196"/>
    </row>
    <row r="22" spans="1:9" s="2" customFormat="1" ht="15" customHeight="1">
      <c r="A22" s="61">
        <v>9</v>
      </c>
      <c r="B22" s="548" t="str">
        <f>'DADOS DE ENTRADA'!B18:B18</f>
        <v>RUA D. PEDRO I</v>
      </c>
      <c r="C22" s="549"/>
      <c r="D22" s="546" t="str">
        <f>'DADOS DE ENTRADA'!C18</f>
        <v>São Lorenço/ Aviação</v>
      </c>
      <c r="E22" s="547"/>
      <c r="F22" s="199">
        <f>'DADOS DE ENTRADA'!F18</f>
        <v>1268</v>
      </c>
      <c r="G22" s="199">
        <f>'DADOS DE ENTRADA'!G18</f>
        <v>7</v>
      </c>
      <c r="H22" s="199">
        <f t="shared" si="0"/>
        <v>8876</v>
      </c>
      <c r="I22" s="196"/>
    </row>
    <row r="23" spans="1:9" s="2" customFormat="1" ht="15" customHeight="1">
      <c r="A23" s="61">
        <v>10</v>
      </c>
      <c r="B23" s="548" t="str">
        <f>'DADOS DE ENTRADA'!B19:B19</f>
        <v>RUA 01 DE MAIO</v>
      </c>
      <c r="C23" s="549"/>
      <c r="D23" s="546" t="str">
        <f>'DADOS DE ENTRADA'!C19</f>
        <v>Centro/ São Lourenço</v>
      </c>
      <c r="E23" s="547"/>
      <c r="F23" s="199">
        <f>'DADOS DE ENTRADA'!F19</f>
        <v>1014</v>
      </c>
      <c r="G23" s="199">
        <f>'DADOS DE ENTRADA'!G19</f>
        <v>7</v>
      </c>
      <c r="H23" s="199">
        <f t="shared" si="0"/>
        <v>7098</v>
      </c>
      <c r="I23" s="196"/>
    </row>
    <row r="24" spans="1:9" s="2" customFormat="1" ht="15" customHeight="1">
      <c r="A24" s="61">
        <v>11</v>
      </c>
      <c r="B24" s="548" t="str">
        <f>'DADOS DE ENTRADA'!B20:B20</f>
        <v>RUA PADRE PFEL</v>
      </c>
      <c r="C24" s="549"/>
      <c r="D24" s="546" t="str">
        <f>'DADOS DE ENTRADA'!C20</f>
        <v>São Lourenço</v>
      </c>
      <c r="E24" s="547"/>
      <c r="F24" s="199">
        <f>'DADOS DE ENTRADA'!F20</f>
        <v>336</v>
      </c>
      <c r="G24" s="199">
        <f>'DADOS DE ENTRADA'!G20</f>
        <v>5.5</v>
      </c>
      <c r="H24" s="199">
        <f t="shared" si="0"/>
        <v>1848</v>
      </c>
      <c r="I24" s="196"/>
    </row>
    <row r="25" spans="1:9" s="2" customFormat="1" ht="15" customHeight="1">
      <c r="A25" s="61">
        <v>12</v>
      </c>
      <c r="B25" s="548" t="str">
        <f>'DADOS DE ENTRADA'!B21:B21</f>
        <v>RUA 07 DE SETEMBRO</v>
      </c>
      <c r="C25" s="549"/>
      <c r="D25" s="546" t="str">
        <f>'DADOS DE ENTRADA'!C21</f>
        <v>Centro/ São Lourenço</v>
      </c>
      <c r="E25" s="547"/>
      <c r="F25" s="199">
        <f>'DADOS DE ENTRADA'!F21</f>
        <v>915</v>
      </c>
      <c r="G25" s="199">
        <f>'DADOS DE ENTRADA'!G21</f>
        <v>8</v>
      </c>
      <c r="H25" s="199">
        <f t="shared" si="0"/>
        <v>7320</v>
      </c>
      <c r="I25" s="196"/>
    </row>
    <row r="26" spans="1:9" s="2" customFormat="1" ht="15" customHeight="1">
      <c r="A26" s="61">
        <v>13</v>
      </c>
      <c r="B26" s="548" t="str">
        <f>'DADOS DE ENTRADA'!B22:B22</f>
        <v>RUA HAROLDO ARAÚJO</v>
      </c>
      <c r="C26" s="549"/>
      <c r="D26" s="546" t="str">
        <f>'DADOS DE ENTRADA'!C22</f>
        <v>Aviação</v>
      </c>
      <c r="E26" s="547"/>
      <c r="F26" s="199">
        <f>'DADOS DE ENTRADA'!F22</f>
        <v>985</v>
      </c>
      <c r="G26" s="199">
        <f>'DADOS DE ENTRADA'!G22</f>
        <v>6</v>
      </c>
      <c r="H26" s="199">
        <f t="shared" si="0"/>
        <v>5910</v>
      </c>
      <c r="I26" s="196"/>
    </row>
    <row r="27" spans="1:9" s="2" customFormat="1" ht="15" customHeight="1">
      <c r="A27" s="61">
        <v>14</v>
      </c>
      <c r="B27" s="548" t="str">
        <f>'DADOS DE ENTRADA'!B23:B23</f>
        <v>AV. HILDO TAVARES</v>
      </c>
      <c r="C27" s="549"/>
      <c r="D27" s="546" t="str">
        <f>'DADOS DE ENTRADA'!C23</f>
        <v>São Sebastião</v>
      </c>
      <c r="E27" s="547"/>
      <c r="F27" s="199">
        <f>'DADOS DE ENTRADA'!F23</f>
        <v>816</v>
      </c>
      <c r="G27" s="199">
        <f>'DADOS DE ENTRADA'!G23</f>
        <v>7</v>
      </c>
      <c r="H27" s="199">
        <f aca="true" t="shared" si="1" ref="H27:H31">ROUND((F27*G27),2)</f>
        <v>5712</v>
      </c>
      <c r="I27" s="196"/>
    </row>
    <row r="28" spans="1:9" s="2" customFormat="1" ht="15" customHeight="1">
      <c r="A28" s="61">
        <v>15</v>
      </c>
      <c r="B28" s="548" t="str">
        <f>'DADOS DE ENTRADA'!B24:B24</f>
        <v>TV. BIBIANO CARDOSO</v>
      </c>
      <c r="C28" s="549"/>
      <c r="D28" s="546" t="str">
        <f>'DADOS DE ENTRADA'!C24</f>
        <v>São Sebastião</v>
      </c>
      <c r="E28" s="547"/>
      <c r="F28" s="199">
        <f>'DADOS DE ENTRADA'!F24</f>
        <v>1046</v>
      </c>
      <c r="G28" s="199">
        <f>'DADOS DE ENTRADA'!G24</f>
        <v>7</v>
      </c>
      <c r="H28" s="199">
        <f t="shared" si="1"/>
        <v>7322</v>
      </c>
      <c r="I28" s="196"/>
    </row>
    <row r="29" spans="1:9" s="2" customFormat="1" ht="15" customHeight="1">
      <c r="A29" s="61">
        <v>16</v>
      </c>
      <c r="B29" s="548" t="str">
        <f>'DADOS DE ENTRADA'!B25:B25</f>
        <v>RAMAL MANOEL DE ABREU (ACESSO UFPA)</v>
      </c>
      <c r="C29" s="549"/>
      <c r="D29" s="546" t="str">
        <f>'DADOS DE ENTRADA'!C25</f>
        <v>Cristo/ Mutirão</v>
      </c>
      <c r="E29" s="547"/>
      <c r="F29" s="199">
        <f>'DADOS DE ENTRADA'!F25</f>
        <v>1530</v>
      </c>
      <c r="G29" s="199">
        <f>'DADOS DE ENTRADA'!G25</f>
        <v>7</v>
      </c>
      <c r="H29" s="199">
        <f t="shared" si="1"/>
        <v>10710</v>
      </c>
      <c r="I29" s="196"/>
    </row>
    <row r="30" spans="1:9" s="2" customFormat="1" ht="15" customHeight="1">
      <c r="A30" s="61">
        <v>17</v>
      </c>
      <c r="B30" s="548" t="str">
        <f>'DADOS DE ENTRADA'!B26:B26</f>
        <v>TV. JOAO DE DEUS</v>
      </c>
      <c r="C30" s="549"/>
      <c r="D30" s="546" t="str">
        <f>'DADOS DE ENTRADA'!C26</f>
        <v>Aviação</v>
      </c>
      <c r="E30" s="547"/>
      <c r="F30" s="199">
        <f>'DADOS DE ENTRADA'!F26</f>
        <v>585</v>
      </c>
      <c r="G30" s="199">
        <f>'DADOS DE ENTRADA'!G26</f>
        <v>6.5</v>
      </c>
      <c r="H30" s="199">
        <f t="shared" si="1"/>
        <v>3802.5</v>
      </c>
      <c r="I30" s="196"/>
    </row>
    <row r="31" spans="1:9" s="2" customFormat="1" ht="15" customHeight="1">
      <c r="A31" s="61">
        <v>18</v>
      </c>
      <c r="B31" s="548" t="str">
        <f>'DADOS DE ENTRADA'!B27:B27</f>
        <v>TV. ABÍLIO SOUZA</v>
      </c>
      <c r="C31" s="549"/>
      <c r="D31" s="546" t="str">
        <f>'DADOS DE ENTRADA'!C27</f>
        <v>Cristo</v>
      </c>
      <c r="E31" s="547"/>
      <c r="F31" s="199">
        <f>'DADOS DE ENTRADA'!F27</f>
        <v>494</v>
      </c>
      <c r="G31" s="199">
        <f>'DADOS DE ENTRADA'!G27</f>
        <v>8</v>
      </c>
      <c r="H31" s="199">
        <f t="shared" si="1"/>
        <v>3952</v>
      </c>
      <c r="I31" s="196"/>
    </row>
    <row r="32" spans="1:11" ht="12.75">
      <c r="A32" s="203"/>
      <c r="B32" s="480" t="s">
        <v>44</v>
      </c>
      <c r="C32" s="481"/>
      <c r="D32" s="481"/>
      <c r="E32" s="481"/>
      <c r="F32" s="481"/>
      <c r="G32" s="482"/>
      <c r="H32" s="200">
        <f>SUM(H14:H31)</f>
        <v>167746.5</v>
      </c>
      <c r="J32" s="2"/>
      <c r="K32" s="2"/>
    </row>
    <row r="33" spans="1:11" ht="12.75">
      <c r="A33" s="203"/>
      <c r="J33" s="2"/>
      <c r="K33" s="2"/>
    </row>
    <row r="34" spans="1:11" ht="12.75">
      <c r="A34" s="203"/>
      <c r="B34" s="205" t="s">
        <v>75</v>
      </c>
      <c r="C34" s="206">
        <f>H32</f>
        <v>167746.5</v>
      </c>
      <c r="D34" s="207" t="s">
        <v>1</v>
      </c>
      <c r="J34" s="2"/>
      <c r="K34" s="2"/>
    </row>
    <row r="35" spans="1:11" ht="12.75">
      <c r="A35" s="203"/>
      <c r="J35" s="2"/>
      <c r="K35" s="2"/>
    </row>
    <row r="36" spans="1:11" ht="12.75">
      <c r="A36" s="55" t="str">
        <f>ORÇ!C19</f>
        <v>4.1.2</v>
      </c>
      <c r="B36" s="521" t="str">
        <f>ORÇ!D19</f>
        <v>TRANSPORTE COM CAMINHÃO BASCULANTE DE 6 M³, EM VIA URBANA PAVIMENTADA, DMT ATÉ 30 KM (UNIDADE: TXKM). AF_07/2020</v>
      </c>
      <c r="C36" s="521"/>
      <c r="D36" s="521"/>
      <c r="E36" s="521"/>
      <c r="F36" s="521"/>
      <c r="G36" s="521"/>
      <c r="H36" s="521"/>
      <c r="I36" s="521"/>
      <c r="J36" s="2"/>
      <c r="K36" s="2"/>
    </row>
    <row r="37" spans="1:11" ht="12.75">
      <c r="A37" s="55"/>
      <c r="B37" s="208"/>
      <c r="C37" s="208"/>
      <c r="D37" s="208"/>
      <c r="E37" s="208"/>
      <c r="F37" s="208"/>
      <c r="G37" s="208"/>
      <c r="H37" s="208"/>
      <c r="I37" s="208"/>
      <c r="J37" s="2"/>
      <c r="K37" s="2"/>
    </row>
    <row r="38" spans="1:11" ht="12.75">
      <c r="A38" s="244" t="s">
        <v>6</v>
      </c>
      <c r="B38" s="550" t="s">
        <v>110</v>
      </c>
      <c r="C38" s="551"/>
      <c r="D38" s="554" t="s">
        <v>69</v>
      </c>
      <c r="E38" s="554"/>
      <c r="F38" s="193" t="s">
        <v>111</v>
      </c>
      <c r="G38" s="193" t="s">
        <v>112</v>
      </c>
      <c r="H38" s="16" t="s">
        <v>115</v>
      </c>
      <c r="I38" s="16" t="s">
        <v>116</v>
      </c>
      <c r="J38" s="2"/>
      <c r="K38" s="2"/>
    </row>
    <row r="39" spans="1:11" ht="12.75">
      <c r="A39" s="61">
        <v>1</v>
      </c>
      <c r="B39" s="548" t="str">
        <f aca="true" t="shared" si="2" ref="B39:B56">B14</f>
        <v>AV. SÃO PAULO</v>
      </c>
      <c r="C39" s="549"/>
      <c r="D39" s="552" t="str">
        <f aca="true" t="shared" si="3" ref="D39:D56">D14</f>
        <v>Aviação/ São Lourenço/ Francilândia</v>
      </c>
      <c r="E39" s="552"/>
      <c r="F39" s="61">
        <f aca="true" t="shared" si="4" ref="F39:G56">F14</f>
        <v>1241</v>
      </c>
      <c r="G39" s="228">
        <f t="shared" si="4"/>
        <v>12</v>
      </c>
      <c r="H39" s="199">
        <f>'DADOS DE ENTRADA'!I10</f>
        <v>0.03</v>
      </c>
      <c r="I39" s="209">
        <f>ROUND((F39*G39*H39),2)</f>
        <v>446.76</v>
      </c>
      <c r="J39" s="2"/>
      <c r="K39" s="2"/>
    </row>
    <row r="40" spans="1:11" ht="12.75">
      <c r="A40" s="61">
        <v>2</v>
      </c>
      <c r="B40" s="548" t="str">
        <f t="shared" si="2"/>
        <v>AV. BARÃO DO RIO BRANCO</v>
      </c>
      <c r="C40" s="549"/>
      <c r="D40" s="552" t="str">
        <f t="shared" si="3"/>
        <v>Algodoal/ Centro/ São José/ São João</v>
      </c>
      <c r="E40" s="552"/>
      <c r="F40" s="61">
        <f t="shared" si="4"/>
        <v>2918</v>
      </c>
      <c r="G40" s="228">
        <f t="shared" si="4"/>
        <v>13</v>
      </c>
      <c r="H40" s="61">
        <f>H39</f>
        <v>0.03</v>
      </c>
      <c r="I40" s="209">
        <f aca="true" t="shared" si="5" ref="I40:I45">ROUND((F40*G40*H40),2)</f>
        <v>1138.02</v>
      </c>
      <c r="J40" s="2"/>
      <c r="K40" s="2"/>
    </row>
    <row r="41" spans="1:11" ht="12.75">
      <c r="A41" s="61">
        <v>3</v>
      </c>
      <c r="B41" s="548" t="str">
        <f t="shared" si="2"/>
        <v xml:space="preserve"> RUA MAGNO DE ARAÚJO</v>
      </c>
      <c r="C41" s="549"/>
      <c r="D41" s="552" t="str">
        <f t="shared" si="3"/>
        <v>Algodoal/ Centro/ São José/ São João</v>
      </c>
      <c r="E41" s="552"/>
      <c r="F41" s="61">
        <f t="shared" si="4"/>
        <v>1007</v>
      </c>
      <c r="G41" s="228">
        <f t="shared" si="4"/>
        <v>7</v>
      </c>
      <c r="H41" s="61">
        <f aca="true" t="shared" si="6" ref="H41:H45">H40</f>
        <v>0.03</v>
      </c>
      <c r="I41" s="209">
        <f t="shared" si="5"/>
        <v>211.47</v>
      </c>
      <c r="J41" s="2"/>
      <c r="K41" s="2"/>
    </row>
    <row r="42" spans="1:11" ht="12.75">
      <c r="A42" s="61">
        <v>4</v>
      </c>
      <c r="B42" s="548" t="str">
        <f t="shared" si="2"/>
        <v>TV. ACRE</v>
      </c>
      <c r="C42" s="549"/>
      <c r="D42" s="552" t="str">
        <f t="shared" si="3"/>
        <v>Francilândia</v>
      </c>
      <c r="E42" s="552"/>
      <c r="F42" s="61">
        <f t="shared" si="4"/>
        <v>725</v>
      </c>
      <c r="G42" s="228">
        <f t="shared" si="4"/>
        <v>7</v>
      </c>
      <c r="H42" s="61">
        <f t="shared" si="6"/>
        <v>0.03</v>
      </c>
      <c r="I42" s="209">
        <f t="shared" si="5"/>
        <v>152.25</v>
      </c>
      <c r="J42" s="2"/>
      <c r="K42" s="2"/>
    </row>
    <row r="43" spans="1:11" ht="12.75">
      <c r="A43" s="61">
        <v>5</v>
      </c>
      <c r="B43" s="548" t="str">
        <f t="shared" si="2"/>
        <v>AV. ESPÍRITO SANTO</v>
      </c>
      <c r="C43" s="549"/>
      <c r="D43" s="552" t="str">
        <f t="shared" si="3"/>
        <v>Francilândia</v>
      </c>
      <c r="E43" s="552"/>
      <c r="F43" s="61">
        <f t="shared" si="4"/>
        <v>798</v>
      </c>
      <c r="G43" s="228">
        <f t="shared" si="4"/>
        <v>8</v>
      </c>
      <c r="H43" s="61">
        <f t="shared" si="6"/>
        <v>0.03</v>
      </c>
      <c r="I43" s="209">
        <f t="shared" si="5"/>
        <v>191.52</v>
      </c>
      <c r="J43" s="2"/>
      <c r="K43" s="2"/>
    </row>
    <row r="44" spans="1:11" ht="12.75">
      <c r="A44" s="61">
        <v>6</v>
      </c>
      <c r="B44" s="548" t="str">
        <f t="shared" si="2"/>
        <v>RUA LAURO SODRÉ</v>
      </c>
      <c r="C44" s="549"/>
      <c r="D44" s="552" t="str">
        <f t="shared" si="3"/>
        <v>São Lourenço/ Centro</v>
      </c>
      <c r="E44" s="552"/>
      <c r="F44" s="61">
        <f t="shared" si="4"/>
        <v>1578</v>
      </c>
      <c r="G44" s="228">
        <f t="shared" si="4"/>
        <v>8</v>
      </c>
      <c r="H44" s="61">
        <f t="shared" si="6"/>
        <v>0.03</v>
      </c>
      <c r="I44" s="209">
        <f t="shared" si="5"/>
        <v>378.72</v>
      </c>
      <c r="J44" s="2"/>
      <c r="K44" s="2"/>
    </row>
    <row r="45" spans="1:11" ht="12.75">
      <c r="A45" s="61">
        <v>7</v>
      </c>
      <c r="B45" s="548" t="str">
        <f t="shared" si="2"/>
        <v>TV. ARISTIDES REIS E SILVA</v>
      </c>
      <c r="C45" s="549"/>
      <c r="D45" s="552" t="str">
        <f t="shared" si="3"/>
        <v>São José/ São Lourenço/ Aviação</v>
      </c>
      <c r="E45" s="552"/>
      <c r="F45" s="61">
        <f t="shared" si="4"/>
        <v>1574</v>
      </c>
      <c r="G45" s="228">
        <f t="shared" si="4"/>
        <v>7</v>
      </c>
      <c r="H45" s="61">
        <f t="shared" si="6"/>
        <v>0.03</v>
      </c>
      <c r="I45" s="209">
        <f t="shared" si="5"/>
        <v>330.54</v>
      </c>
      <c r="J45" s="2"/>
      <c r="K45" s="2"/>
    </row>
    <row r="46" spans="1:11" ht="12.75">
      <c r="A46" s="61">
        <v>8</v>
      </c>
      <c r="B46" s="548" t="str">
        <f t="shared" si="2"/>
        <v>RUA JOSÉ GONÇALVES</v>
      </c>
      <c r="C46" s="549"/>
      <c r="D46" s="552" t="str">
        <f t="shared" si="3"/>
        <v>São José/ São Lourenço/ Aviação</v>
      </c>
      <c r="E46" s="552"/>
      <c r="F46" s="61">
        <f t="shared" si="4"/>
        <v>1460</v>
      </c>
      <c r="G46" s="228">
        <f t="shared" si="4"/>
        <v>7</v>
      </c>
      <c r="H46" s="61">
        <f aca="true" t="shared" si="7" ref="H46:H47">H45</f>
        <v>0.03</v>
      </c>
      <c r="I46" s="209">
        <f aca="true" t="shared" si="8" ref="I46:I47">ROUND((F46*G46*H46),2)</f>
        <v>306.6</v>
      </c>
      <c r="J46" s="2"/>
      <c r="K46" s="2"/>
    </row>
    <row r="47" spans="1:11" ht="12.75">
      <c r="A47" s="61">
        <v>9</v>
      </c>
      <c r="B47" s="548" t="str">
        <f t="shared" si="2"/>
        <v>RUA D. PEDRO I</v>
      </c>
      <c r="C47" s="549"/>
      <c r="D47" s="552" t="str">
        <f t="shared" si="3"/>
        <v>São Lorenço/ Aviação</v>
      </c>
      <c r="E47" s="552"/>
      <c r="F47" s="61">
        <f t="shared" si="4"/>
        <v>1268</v>
      </c>
      <c r="G47" s="228">
        <f t="shared" si="4"/>
        <v>7</v>
      </c>
      <c r="H47" s="61">
        <f t="shared" si="7"/>
        <v>0.03</v>
      </c>
      <c r="I47" s="209">
        <f t="shared" si="8"/>
        <v>266.28</v>
      </c>
      <c r="J47" s="2"/>
      <c r="K47" s="2"/>
    </row>
    <row r="48" spans="1:11" ht="12.75">
      <c r="A48" s="61">
        <v>10</v>
      </c>
      <c r="B48" s="548" t="str">
        <f t="shared" si="2"/>
        <v>RUA 01 DE MAIO</v>
      </c>
      <c r="C48" s="549"/>
      <c r="D48" s="552" t="str">
        <f t="shared" si="3"/>
        <v>Centro/ São Lourenço</v>
      </c>
      <c r="E48" s="552"/>
      <c r="F48" s="61">
        <f t="shared" si="4"/>
        <v>1014</v>
      </c>
      <c r="G48" s="228">
        <f t="shared" si="4"/>
        <v>7</v>
      </c>
      <c r="H48" s="61">
        <f aca="true" t="shared" si="9" ref="H48:H56">H47</f>
        <v>0.03</v>
      </c>
      <c r="I48" s="209">
        <f aca="true" t="shared" si="10" ref="I48">ROUND((F48*G48*H48),2)</f>
        <v>212.94</v>
      </c>
      <c r="J48" s="2"/>
      <c r="K48" s="2"/>
    </row>
    <row r="49" spans="1:11" ht="12.75">
      <c r="A49" s="61">
        <v>11</v>
      </c>
      <c r="B49" s="548" t="str">
        <f t="shared" si="2"/>
        <v>RUA PADRE PFEL</v>
      </c>
      <c r="C49" s="549"/>
      <c r="D49" s="552" t="str">
        <f t="shared" si="3"/>
        <v>São Lourenço</v>
      </c>
      <c r="E49" s="552"/>
      <c r="F49" s="61">
        <f t="shared" si="4"/>
        <v>336</v>
      </c>
      <c r="G49" s="228">
        <f t="shared" si="4"/>
        <v>5.5</v>
      </c>
      <c r="H49" s="61">
        <f t="shared" si="9"/>
        <v>0.03</v>
      </c>
      <c r="I49" s="209">
        <f aca="true" t="shared" si="11" ref="I49:I51">ROUND((F49*G49*H49),2)</f>
        <v>55.44</v>
      </c>
      <c r="J49" s="2"/>
      <c r="K49" s="2"/>
    </row>
    <row r="50" spans="1:11" ht="12.75">
      <c r="A50" s="61">
        <v>12</v>
      </c>
      <c r="B50" s="548" t="str">
        <f t="shared" si="2"/>
        <v>RUA 07 DE SETEMBRO</v>
      </c>
      <c r="C50" s="549"/>
      <c r="D50" s="552" t="str">
        <f t="shared" si="3"/>
        <v>Centro/ São Lourenço</v>
      </c>
      <c r="E50" s="552"/>
      <c r="F50" s="61">
        <f t="shared" si="4"/>
        <v>915</v>
      </c>
      <c r="G50" s="228">
        <f t="shared" si="4"/>
        <v>8</v>
      </c>
      <c r="H50" s="61">
        <f t="shared" si="9"/>
        <v>0.03</v>
      </c>
      <c r="I50" s="209">
        <f t="shared" si="11"/>
        <v>219.6</v>
      </c>
      <c r="J50" s="2"/>
      <c r="K50" s="2"/>
    </row>
    <row r="51" spans="1:11" ht="12.75">
      <c r="A51" s="61">
        <v>13</v>
      </c>
      <c r="B51" s="548" t="str">
        <f t="shared" si="2"/>
        <v>RUA HAROLDO ARAÚJO</v>
      </c>
      <c r="C51" s="549"/>
      <c r="D51" s="552" t="str">
        <f t="shared" si="3"/>
        <v>Aviação</v>
      </c>
      <c r="E51" s="552"/>
      <c r="F51" s="61">
        <f t="shared" si="4"/>
        <v>985</v>
      </c>
      <c r="G51" s="228">
        <f t="shared" si="4"/>
        <v>6</v>
      </c>
      <c r="H51" s="61">
        <f t="shared" si="9"/>
        <v>0.03</v>
      </c>
      <c r="I51" s="209">
        <f t="shared" si="11"/>
        <v>177.3</v>
      </c>
      <c r="J51" s="2"/>
      <c r="K51" s="2"/>
    </row>
    <row r="52" spans="1:11" ht="12.75">
      <c r="A52" s="61">
        <v>14</v>
      </c>
      <c r="B52" s="548" t="str">
        <f t="shared" si="2"/>
        <v>AV. HILDO TAVARES</v>
      </c>
      <c r="C52" s="549"/>
      <c r="D52" s="552" t="str">
        <f t="shared" si="3"/>
        <v>São Sebastião</v>
      </c>
      <c r="E52" s="552"/>
      <c r="F52" s="61">
        <f t="shared" si="4"/>
        <v>816</v>
      </c>
      <c r="G52" s="228">
        <f t="shared" si="4"/>
        <v>7</v>
      </c>
      <c r="H52" s="61">
        <f t="shared" si="9"/>
        <v>0.03</v>
      </c>
      <c r="I52" s="209">
        <f aca="true" t="shared" si="12" ref="I52:I56">ROUND((F52*G52*H52),2)</f>
        <v>171.36</v>
      </c>
      <c r="J52" s="2"/>
      <c r="K52" s="2"/>
    </row>
    <row r="53" spans="1:11" ht="12.75">
      <c r="A53" s="61">
        <v>15</v>
      </c>
      <c r="B53" s="548" t="str">
        <f t="shared" si="2"/>
        <v>TV. BIBIANO CARDOSO</v>
      </c>
      <c r="C53" s="549"/>
      <c r="D53" s="552" t="str">
        <f t="shared" si="3"/>
        <v>São Sebastião</v>
      </c>
      <c r="E53" s="552"/>
      <c r="F53" s="61">
        <f t="shared" si="4"/>
        <v>1046</v>
      </c>
      <c r="G53" s="228">
        <f t="shared" si="4"/>
        <v>7</v>
      </c>
      <c r="H53" s="61">
        <f t="shared" si="9"/>
        <v>0.03</v>
      </c>
      <c r="I53" s="209">
        <f t="shared" si="12"/>
        <v>219.66</v>
      </c>
      <c r="J53" s="2"/>
      <c r="K53" s="2"/>
    </row>
    <row r="54" spans="1:11" ht="12.75">
      <c r="A54" s="61">
        <v>16</v>
      </c>
      <c r="B54" s="548" t="str">
        <f t="shared" si="2"/>
        <v>RAMAL MANOEL DE ABREU (ACESSO UFPA)</v>
      </c>
      <c r="C54" s="549"/>
      <c r="D54" s="552" t="str">
        <f t="shared" si="3"/>
        <v>Cristo/ Mutirão</v>
      </c>
      <c r="E54" s="552"/>
      <c r="F54" s="61">
        <f t="shared" si="4"/>
        <v>1530</v>
      </c>
      <c r="G54" s="228">
        <f t="shared" si="4"/>
        <v>7</v>
      </c>
      <c r="H54" s="61">
        <f t="shared" si="9"/>
        <v>0.03</v>
      </c>
      <c r="I54" s="209">
        <f t="shared" si="12"/>
        <v>321.3</v>
      </c>
      <c r="J54" s="2"/>
      <c r="K54" s="2"/>
    </row>
    <row r="55" spans="1:11" ht="12.75">
      <c r="A55" s="61">
        <v>17</v>
      </c>
      <c r="B55" s="548" t="str">
        <f t="shared" si="2"/>
        <v>TV. JOAO DE DEUS</v>
      </c>
      <c r="C55" s="549"/>
      <c r="D55" s="552" t="str">
        <f t="shared" si="3"/>
        <v>Aviação</v>
      </c>
      <c r="E55" s="552"/>
      <c r="F55" s="61">
        <f t="shared" si="4"/>
        <v>585</v>
      </c>
      <c r="G55" s="228">
        <f t="shared" si="4"/>
        <v>6.5</v>
      </c>
      <c r="H55" s="61">
        <f t="shared" si="9"/>
        <v>0.03</v>
      </c>
      <c r="I55" s="209">
        <f t="shared" si="12"/>
        <v>114.08</v>
      </c>
      <c r="J55" s="2"/>
      <c r="K55" s="2"/>
    </row>
    <row r="56" spans="1:11" ht="12.75">
      <c r="A56" s="61">
        <v>18</v>
      </c>
      <c r="B56" s="548" t="str">
        <f t="shared" si="2"/>
        <v>TV. ABÍLIO SOUZA</v>
      </c>
      <c r="C56" s="549"/>
      <c r="D56" s="552" t="str">
        <f t="shared" si="3"/>
        <v>Cristo</v>
      </c>
      <c r="E56" s="552"/>
      <c r="F56" s="61">
        <f t="shared" si="4"/>
        <v>494</v>
      </c>
      <c r="G56" s="228">
        <f t="shared" si="4"/>
        <v>8</v>
      </c>
      <c r="H56" s="61">
        <f t="shared" si="9"/>
        <v>0.03</v>
      </c>
      <c r="I56" s="209">
        <f t="shared" si="12"/>
        <v>118.56</v>
      </c>
      <c r="J56" s="2"/>
      <c r="K56" s="2"/>
    </row>
    <row r="57" spans="1:11" ht="12.75">
      <c r="A57" s="55"/>
      <c r="B57" s="553" t="s">
        <v>44</v>
      </c>
      <c r="C57" s="553"/>
      <c r="D57" s="553"/>
      <c r="E57" s="553"/>
      <c r="F57" s="553"/>
      <c r="G57" s="553"/>
      <c r="H57" s="553"/>
      <c r="I57" s="200">
        <f>SUM(I39:I56)</f>
        <v>5032.400000000001</v>
      </c>
      <c r="J57" s="2"/>
      <c r="K57" s="2"/>
    </row>
    <row r="58" spans="1:11" ht="12.75">
      <c r="A58" s="55"/>
      <c r="B58" s="210"/>
      <c r="C58" s="210"/>
      <c r="D58" s="210"/>
      <c r="E58" s="210"/>
      <c r="F58" s="210"/>
      <c r="G58" s="211"/>
      <c r="H58" s="208"/>
      <c r="I58" s="208"/>
      <c r="J58" s="2"/>
      <c r="K58" s="2"/>
    </row>
    <row r="59" spans="1:11" ht="12.75">
      <c r="A59" s="55"/>
      <c r="B59" s="184"/>
      <c r="C59" s="184" t="s">
        <v>118</v>
      </c>
      <c r="D59" s="184"/>
      <c r="E59" s="184" t="s">
        <v>119</v>
      </c>
      <c r="F59" s="185"/>
      <c r="G59" s="211" t="s">
        <v>120</v>
      </c>
      <c r="H59" s="208"/>
      <c r="I59" s="208"/>
      <c r="J59" s="2"/>
      <c r="K59" s="2"/>
    </row>
    <row r="60" spans="1:11" ht="12.75">
      <c r="A60" s="55"/>
      <c r="B60" s="184" t="s">
        <v>121</v>
      </c>
      <c r="C60" s="212">
        <f>I57</f>
        <v>5032.400000000001</v>
      </c>
      <c r="D60" s="212" t="s">
        <v>60</v>
      </c>
      <c r="E60" s="212">
        <v>2.4</v>
      </c>
      <c r="F60" s="212" t="s">
        <v>104</v>
      </c>
      <c r="G60" s="212">
        <f>ROUND((C60*E60),2)</f>
        <v>12077.76</v>
      </c>
      <c r="H60" s="208"/>
      <c r="I60" s="208"/>
      <c r="J60" s="2"/>
      <c r="K60" s="2"/>
    </row>
    <row r="61" spans="1:11" ht="12.75">
      <c r="A61" s="55"/>
      <c r="B61" s="210"/>
      <c r="C61" s="210"/>
      <c r="D61" s="210"/>
      <c r="E61" s="210"/>
      <c r="F61" s="210"/>
      <c r="G61" s="211"/>
      <c r="H61" s="208"/>
      <c r="I61" s="208"/>
      <c r="J61" s="2"/>
      <c r="K61" s="2"/>
    </row>
    <row r="62" spans="1:11" ht="12.75">
      <c r="A62" s="55"/>
      <c r="B62" s="210"/>
      <c r="C62" s="184" t="str">
        <f>G59</f>
        <v>Massa total (T)</v>
      </c>
      <c r="D62" s="210"/>
      <c r="E62" s="184" t="s">
        <v>122</v>
      </c>
      <c r="F62" s="210"/>
      <c r="G62" s="211" t="s">
        <v>123</v>
      </c>
      <c r="H62" s="208"/>
      <c r="I62" s="208"/>
      <c r="J62" s="2"/>
      <c r="K62" s="2"/>
    </row>
    <row r="63" spans="1:11" ht="12.75">
      <c r="A63" s="55"/>
      <c r="B63" s="184" t="s">
        <v>117</v>
      </c>
      <c r="C63" s="212">
        <f>G60</f>
        <v>12077.76</v>
      </c>
      <c r="D63" s="212" t="s">
        <v>60</v>
      </c>
      <c r="E63" s="213">
        <f>'DADOS DE ENTRADA'!E33</f>
        <v>2.33</v>
      </c>
      <c r="F63" s="212" t="s">
        <v>104</v>
      </c>
      <c r="G63" s="212">
        <f>ROUND((C63*E63),2)</f>
        <v>28141.18</v>
      </c>
      <c r="H63" s="208"/>
      <c r="I63" s="208"/>
      <c r="J63" s="2"/>
      <c r="K63" s="2"/>
    </row>
    <row r="64" spans="1:11" ht="12.75">
      <c r="A64" s="55"/>
      <c r="B64" s="210"/>
      <c r="C64" s="210"/>
      <c r="D64" s="210"/>
      <c r="E64" s="210"/>
      <c r="F64" s="210"/>
      <c r="G64" s="211"/>
      <c r="H64" s="208"/>
      <c r="I64" s="208"/>
      <c r="J64" s="2"/>
      <c r="K64" s="2"/>
    </row>
    <row r="65" spans="1:11" ht="12.75">
      <c r="A65" s="203"/>
      <c r="B65" s="205" t="s">
        <v>117</v>
      </c>
      <c r="C65" s="222">
        <f>G63</f>
        <v>28141.18</v>
      </c>
      <c r="D65" s="214" t="s">
        <v>84</v>
      </c>
      <c r="J65" s="2"/>
      <c r="K65" s="2"/>
    </row>
    <row r="66" spans="1:11" ht="12.75">
      <c r="A66" s="55"/>
      <c r="B66" s="210"/>
      <c r="C66" s="210"/>
      <c r="D66" s="210"/>
      <c r="E66" s="210"/>
      <c r="F66" s="210"/>
      <c r="G66" s="211"/>
      <c r="H66" s="208"/>
      <c r="I66" s="208"/>
      <c r="J66" s="2"/>
      <c r="K66" s="2"/>
    </row>
    <row r="67" spans="1:11" ht="12.75">
      <c r="A67" s="55" t="str">
        <f>ORÇ!C20</f>
        <v>4.2</v>
      </c>
      <c r="B67" s="521" t="str">
        <f>ORÇ!D20</f>
        <v>RECAPEAMENTO COM CBUQ (e=3,00cm)</v>
      </c>
      <c r="C67" s="521"/>
      <c r="D67" s="521"/>
      <c r="E67" s="521"/>
      <c r="F67" s="521"/>
      <c r="G67" s="521"/>
      <c r="H67" s="521"/>
      <c r="I67" s="521"/>
      <c r="J67"/>
      <c r="K67"/>
    </row>
    <row r="68" spans="1:12" ht="12.75">
      <c r="A68" s="215"/>
      <c r="B68" s="215"/>
      <c r="C68" s="215"/>
      <c r="D68" s="215"/>
      <c r="E68" s="215"/>
      <c r="F68" s="215"/>
      <c r="G68" s="215"/>
      <c r="H68" s="215"/>
      <c r="I68" s="215"/>
      <c r="J68" s="43"/>
      <c r="K68" s="43"/>
      <c r="L68" s="43"/>
    </row>
    <row r="69" spans="1:12" ht="15">
      <c r="A69" s="163" t="str">
        <f>ORÇ!C21</f>
        <v>4.2.1</v>
      </c>
      <c r="B69" s="555" t="str">
        <f>ORÇ!D21</f>
        <v>EXECUÇÃO DE PINTURA DE LIGAÇÃO COM EMULSÃO ASFÁLTICA RR-2C. AF_11/2019</v>
      </c>
      <c r="C69" s="555"/>
      <c r="D69" s="555"/>
      <c r="E69" s="555"/>
      <c r="F69" s="555"/>
      <c r="G69" s="555"/>
      <c r="H69" s="555"/>
      <c r="I69" s="555"/>
      <c r="J69" s="44"/>
      <c r="K69" s="44"/>
      <c r="L69" s="44"/>
    </row>
    <row r="70" spans="1:12" ht="15">
      <c r="A70" s="215"/>
      <c r="B70" s="215"/>
      <c r="C70" s="215"/>
      <c r="D70" s="215"/>
      <c r="E70" s="215"/>
      <c r="F70" s="215"/>
      <c r="G70" s="215"/>
      <c r="H70" s="215"/>
      <c r="I70" s="215"/>
      <c r="J70" s="44"/>
      <c r="K70" s="44"/>
      <c r="L70" s="44"/>
    </row>
    <row r="71" spans="1:9" s="5" customFormat="1" ht="12.75">
      <c r="A71" s="244" t="s">
        <v>6</v>
      </c>
      <c r="B71" s="550" t="s">
        <v>110</v>
      </c>
      <c r="C71" s="551"/>
      <c r="D71" s="554" t="s">
        <v>69</v>
      </c>
      <c r="E71" s="554"/>
      <c r="F71" s="193" t="s">
        <v>111</v>
      </c>
      <c r="G71" s="193" t="s">
        <v>112</v>
      </c>
      <c r="H71" s="16" t="s">
        <v>113</v>
      </c>
      <c r="I71" s="196"/>
    </row>
    <row r="72" spans="1:9" s="2" customFormat="1" ht="12.75">
      <c r="A72" s="61">
        <v>1</v>
      </c>
      <c r="B72" s="548" t="str">
        <f aca="true" t="shared" si="13" ref="B72:B89">B14</f>
        <v>AV. SÃO PAULO</v>
      </c>
      <c r="C72" s="549"/>
      <c r="D72" s="552" t="str">
        <f aca="true" t="shared" si="14" ref="D72:D89">D14</f>
        <v>Aviação/ São Lourenço/ Francilândia</v>
      </c>
      <c r="E72" s="552"/>
      <c r="F72" s="199">
        <f aca="true" t="shared" si="15" ref="F72:G89">F14</f>
        <v>1241</v>
      </c>
      <c r="G72" s="199">
        <f t="shared" si="15"/>
        <v>12</v>
      </c>
      <c r="H72" s="199">
        <f>ROUND((F72*G72),2)</f>
        <v>14892</v>
      </c>
      <c r="I72" s="196"/>
    </row>
    <row r="73" spans="1:9" s="2" customFormat="1" ht="12.75">
      <c r="A73" s="61">
        <v>2</v>
      </c>
      <c r="B73" s="548" t="str">
        <f t="shared" si="13"/>
        <v>AV. BARÃO DO RIO BRANCO</v>
      </c>
      <c r="C73" s="549"/>
      <c r="D73" s="552" t="str">
        <f t="shared" si="14"/>
        <v>Algodoal/ Centro/ São José/ São João</v>
      </c>
      <c r="E73" s="552"/>
      <c r="F73" s="199">
        <f t="shared" si="15"/>
        <v>2918</v>
      </c>
      <c r="G73" s="199">
        <f t="shared" si="15"/>
        <v>13</v>
      </c>
      <c r="H73" s="199">
        <f aca="true" t="shared" si="16" ref="H73:H81">ROUND((F73*G73),2)</f>
        <v>37934</v>
      </c>
      <c r="I73" s="196"/>
    </row>
    <row r="74" spans="1:9" s="2" customFormat="1" ht="12.75">
      <c r="A74" s="61">
        <v>3</v>
      </c>
      <c r="B74" s="548" t="str">
        <f t="shared" si="13"/>
        <v xml:space="preserve"> RUA MAGNO DE ARAÚJO</v>
      </c>
      <c r="C74" s="549"/>
      <c r="D74" s="552" t="str">
        <f t="shared" si="14"/>
        <v>Algodoal/ Centro/ São José/ São João</v>
      </c>
      <c r="E74" s="552"/>
      <c r="F74" s="199">
        <f t="shared" si="15"/>
        <v>1007</v>
      </c>
      <c r="G74" s="199">
        <f t="shared" si="15"/>
        <v>7</v>
      </c>
      <c r="H74" s="199">
        <f t="shared" si="16"/>
        <v>7049</v>
      </c>
      <c r="I74" s="196"/>
    </row>
    <row r="75" spans="1:9" s="2" customFormat="1" ht="12.75">
      <c r="A75" s="61">
        <v>4</v>
      </c>
      <c r="B75" s="548" t="str">
        <f t="shared" si="13"/>
        <v>TV. ACRE</v>
      </c>
      <c r="C75" s="549"/>
      <c r="D75" s="552" t="str">
        <f t="shared" si="14"/>
        <v>Francilândia</v>
      </c>
      <c r="E75" s="552"/>
      <c r="F75" s="199">
        <f t="shared" si="15"/>
        <v>725</v>
      </c>
      <c r="G75" s="199">
        <f t="shared" si="15"/>
        <v>7</v>
      </c>
      <c r="H75" s="199">
        <f t="shared" si="16"/>
        <v>5075</v>
      </c>
      <c r="I75" s="196"/>
    </row>
    <row r="76" spans="1:9" s="2" customFormat="1" ht="12.75">
      <c r="A76" s="61">
        <v>5</v>
      </c>
      <c r="B76" s="548" t="str">
        <f t="shared" si="13"/>
        <v>AV. ESPÍRITO SANTO</v>
      </c>
      <c r="C76" s="549"/>
      <c r="D76" s="552" t="str">
        <f t="shared" si="14"/>
        <v>Francilândia</v>
      </c>
      <c r="E76" s="552"/>
      <c r="F76" s="199">
        <f t="shared" si="15"/>
        <v>798</v>
      </c>
      <c r="G76" s="199">
        <f t="shared" si="15"/>
        <v>8</v>
      </c>
      <c r="H76" s="199">
        <f t="shared" si="16"/>
        <v>6384</v>
      </c>
      <c r="I76" s="196"/>
    </row>
    <row r="77" spans="1:9" s="2" customFormat="1" ht="12.75">
      <c r="A77" s="61">
        <v>6</v>
      </c>
      <c r="B77" s="548" t="str">
        <f t="shared" si="13"/>
        <v>RUA LAURO SODRÉ</v>
      </c>
      <c r="C77" s="549"/>
      <c r="D77" s="552" t="str">
        <f t="shared" si="14"/>
        <v>São Lourenço/ Centro</v>
      </c>
      <c r="E77" s="552"/>
      <c r="F77" s="199">
        <f t="shared" si="15"/>
        <v>1578</v>
      </c>
      <c r="G77" s="199">
        <f t="shared" si="15"/>
        <v>8</v>
      </c>
      <c r="H77" s="199">
        <f t="shared" si="16"/>
        <v>12624</v>
      </c>
      <c r="I77" s="196"/>
    </row>
    <row r="78" spans="1:9" s="2" customFormat="1" ht="12.75">
      <c r="A78" s="61">
        <v>7</v>
      </c>
      <c r="B78" s="548" t="str">
        <f t="shared" si="13"/>
        <v>TV. ARISTIDES REIS E SILVA</v>
      </c>
      <c r="C78" s="549"/>
      <c r="D78" s="552" t="str">
        <f t="shared" si="14"/>
        <v>São José/ São Lourenço/ Aviação</v>
      </c>
      <c r="E78" s="552"/>
      <c r="F78" s="199">
        <f t="shared" si="15"/>
        <v>1574</v>
      </c>
      <c r="G78" s="199">
        <f t="shared" si="15"/>
        <v>7</v>
      </c>
      <c r="H78" s="199">
        <f t="shared" si="16"/>
        <v>11018</v>
      </c>
      <c r="I78" s="196"/>
    </row>
    <row r="79" spans="1:9" s="2" customFormat="1" ht="12.75">
      <c r="A79" s="61">
        <v>8</v>
      </c>
      <c r="B79" s="548" t="str">
        <f t="shared" si="13"/>
        <v>RUA JOSÉ GONÇALVES</v>
      </c>
      <c r="C79" s="549"/>
      <c r="D79" s="552" t="str">
        <f t="shared" si="14"/>
        <v>São José/ São Lourenço/ Aviação</v>
      </c>
      <c r="E79" s="552"/>
      <c r="F79" s="199">
        <f t="shared" si="15"/>
        <v>1460</v>
      </c>
      <c r="G79" s="199">
        <f t="shared" si="15"/>
        <v>7</v>
      </c>
      <c r="H79" s="199">
        <f t="shared" si="16"/>
        <v>10220</v>
      </c>
      <c r="I79" s="196"/>
    </row>
    <row r="80" spans="1:9" s="2" customFormat="1" ht="12.75">
      <c r="A80" s="61">
        <v>9</v>
      </c>
      <c r="B80" s="548" t="str">
        <f t="shared" si="13"/>
        <v>RUA D. PEDRO I</v>
      </c>
      <c r="C80" s="549"/>
      <c r="D80" s="552" t="str">
        <f t="shared" si="14"/>
        <v>São Lorenço/ Aviação</v>
      </c>
      <c r="E80" s="552"/>
      <c r="F80" s="199">
        <f t="shared" si="15"/>
        <v>1268</v>
      </c>
      <c r="G80" s="199">
        <f t="shared" si="15"/>
        <v>7</v>
      </c>
      <c r="H80" s="199">
        <f t="shared" si="16"/>
        <v>8876</v>
      </c>
      <c r="I80" s="196"/>
    </row>
    <row r="81" spans="1:9" s="2" customFormat="1" ht="12.75">
      <c r="A81" s="61">
        <v>10</v>
      </c>
      <c r="B81" s="548" t="str">
        <f t="shared" si="13"/>
        <v>RUA 01 DE MAIO</v>
      </c>
      <c r="C81" s="549"/>
      <c r="D81" s="552" t="str">
        <f t="shared" si="14"/>
        <v>Centro/ São Lourenço</v>
      </c>
      <c r="E81" s="552"/>
      <c r="F81" s="199">
        <f t="shared" si="15"/>
        <v>1014</v>
      </c>
      <c r="G81" s="199">
        <f t="shared" si="15"/>
        <v>7</v>
      </c>
      <c r="H81" s="199">
        <f t="shared" si="16"/>
        <v>7098</v>
      </c>
      <c r="I81" s="196"/>
    </row>
    <row r="82" spans="1:9" s="2" customFormat="1" ht="12.75">
      <c r="A82" s="61">
        <v>11</v>
      </c>
      <c r="B82" s="548" t="str">
        <f t="shared" si="13"/>
        <v>RUA PADRE PFEL</v>
      </c>
      <c r="C82" s="549"/>
      <c r="D82" s="552" t="str">
        <f t="shared" si="14"/>
        <v>São Lourenço</v>
      </c>
      <c r="E82" s="552"/>
      <c r="F82" s="199">
        <f t="shared" si="15"/>
        <v>336</v>
      </c>
      <c r="G82" s="199">
        <f t="shared" si="15"/>
        <v>5.5</v>
      </c>
      <c r="H82" s="199">
        <f aca="true" t="shared" si="17" ref="H82:H84">ROUND((F82*G82),2)</f>
        <v>1848</v>
      </c>
      <c r="I82" s="196"/>
    </row>
    <row r="83" spans="1:9" s="2" customFormat="1" ht="12.75">
      <c r="A83" s="61">
        <v>12</v>
      </c>
      <c r="B83" s="548" t="str">
        <f t="shared" si="13"/>
        <v>RUA 07 DE SETEMBRO</v>
      </c>
      <c r="C83" s="549"/>
      <c r="D83" s="552" t="str">
        <f t="shared" si="14"/>
        <v>Centro/ São Lourenço</v>
      </c>
      <c r="E83" s="552"/>
      <c r="F83" s="199">
        <f t="shared" si="15"/>
        <v>915</v>
      </c>
      <c r="G83" s="199">
        <f t="shared" si="15"/>
        <v>8</v>
      </c>
      <c r="H83" s="199">
        <f t="shared" si="17"/>
        <v>7320</v>
      </c>
      <c r="I83" s="196"/>
    </row>
    <row r="84" spans="1:9" s="2" customFormat="1" ht="12.75">
      <c r="A84" s="61">
        <v>13</v>
      </c>
      <c r="B84" s="548" t="str">
        <f t="shared" si="13"/>
        <v>RUA HAROLDO ARAÚJO</v>
      </c>
      <c r="C84" s="549"/>
      <c r="D84" s="552" t="str">
        <f t="shared" si="14"/>
        <v>Aviação</v>
      </c>
      <c r="E84" s="552"/>
      <c r="F84" s="199">
        <f t="shared" si="15"/>
        <v>985</v>
      </c>
      <c r="G84" s="199">
        <f t="shared" si="15"/>
        <v>6</v>
      </c>
      <c r="H84" s="199">
        <f t="shared" si="17"/>
        <v>5910</v>
      </c>
      <c r="I84" s="196"/>
    </row>
    <row r="85" spans="1:9" s="2" customFormat="1" ht="12.75">
      <c r="A85" s="61">
        <v>14</v>
      </c>
      <c r="B85" s="548" t="str">
        <f t="shared" si="13"/>
        <v>AV. HILDO TAVARES</v>
      </c>
      <c r="C85" s="549"/>
      <c r="D85" s="552" t="str">
        <f t="shared" si="14"/>
        <v>São Sebastião</v>
      </c>
      <c r="E85" s="552"/>
      <c r="F85" s="199">
        <f t="shared" si="15"/>
        <v>816</v>
      </c>
      <c r="G85" s="199">
        <f t="shared" si="15"/>
        <v>7</v>
      </c>
      <c r="H85" s="199">
        <f aca="true" t="shared" si="18" ref="H85:H89">ROUND((F85*G85),2)</f>
        <v>5712</v>
      </c>
      <c r="I85" s="196"/>
    </row>
    <row r="86" spans="1:9" s="2" customFormat="1" ht="12.75">
      <c r="A86" s="61">
        <v>15</v>
      </c>
      <c r="B86" s="548" t="str">
        <f t="shared" si="13"/>
        <v>TV. BIBIANO CARDOSO</v>
      </c>
      <c r="C86" s="549"/>
      <c r="D86" s="552" t="str">
        <f t="shared" si="14"/>
        <v>São Sebastião</v>
      </c>
      <c r="E86" s="552"/>
      <c r="F86" s="199">
        <f t="shared" si="15"/>
        <v>1046</v>
      </c>
      <c r="G86" s="199">
        <f t="shared" si="15"/>
        <v>7</v>
      </c>
      <c r="H86" s="199">
        <f t="shared" si="18"/>
        <v>7322</v>
      </c>
      <c r="I86" s="196"/>
    </row>
    <row r="87" spans="1:9" s="2" customFormat="1" ht="12.75">
      <c r="A87" s="61">
        <v>16</v>
      </c>
      <c r="B87" s="548" t="str">
        <f t="shared" si="13"/>
        <v>RAMAL MANOEL DE ABREU (ACESSO UFPA)</v>
      </c>
      <c r="C87" s="549"/>
      <c r="D87" s="552" t="str">
        <f t="shared" si="14"/>
        <v>Cristo/ Mutirão</v>
      </c>
      <c r="E87" s="552"/>
      <c r="F87" s="199">
        <f t="shared" si="15"/>
        <v>1530</v>
      </c>
      <c r="G87" s="199">
        <f t="shared" si="15"/>
        <v>7</v>
      </c>
      <c r="H87" s="199">
        <f t="shared" si="18"/>
        <v>10710</v>
      </c>
      <c r="I87" s="196"/>
    </row>
    <row r="88" spans="1:9" s="2" customFormat="1" ht="12.75">
      <c r="A88" s="61">
        <v>17</v>
      </c>
      <c r="B88" s="548" t="str">
        <f t="shared" si="13"/>
        <v>TV. JOAO DE DEUS</v>
      </c>
      <c r="C88" s="549"/>
      <c r="D88" s="552" t="str">
        <f t="shared" si="14"/>
        <v>Aviação</v>
      </c>
      <c r="E88" s="552"/>
      <c r="F88" s="199">
        <f t="shared" si="15"/>
        <v>585</v>
      </c>
      <c r="G88" s="199">
        <f t="shared" si="15"/>
        <v>6.5</v>
      </c>
      <c r="H88" s="199">
        <f t="shared" si="18"/>
        <v>3802.5</v>
      </c>
      <c r="I88" s="196"/>
    </row>
    <row r="89" spans="1:9" s="2" customFormat="1" ht="12.75">
      <c r="A89" s="61">
        <v>18</v>
      </c>
      <c r="B89" s="548" t="str">
        <f t="shared" si="13"/>
        <v>TV. ABÍLIO SOUZA</v>
      </c>
      <c r="C89" s="549"/>
      <c r="D89" s="552" t="str">
        <f t="shared" si="14"/>
        <v>Cristo</v>
      </c>
      <c r="E89" s="552"/>
      <c r="F89" s="199">
        <f t="shared" si="15"/>
        <v>494</v>
      </c>
      <c r="G89" s="199">
        <f t="shared" si="15"/>
        <v>8</v>
      </c>
      <c r="H89" s="199">
        <f t="shared" si="18"/>
        <v>3952</v>
      </c>
      <c r="I89" s="196"/>
    </row>
    <row r="90" spans="1:11" ht="12.75">
      <c r="A90" s="203"/>
      <c r="B90" s="553" t="s">
        <v>44</v>
      </c>
      <c r="C90" s="553"/>
      <c r="D90" s="553"/>
      <c r="E90" s="553"/>
      <c r="F90" s="553"/>
      <c r="G90" s="553"/>
      <c r="H90" s="200">
        <f>SUM(H72:H89)</f>
        <v>167746.5</v>
      </c>
      <c r="J90" s="2"/>
      <c r="K90" s="2"/>
    </row>
    <row r="91" spans="1:11" ht="12.75">
      <c r="A91" s="203"/>
      <c r="J91" s="2"/>
      <c r="K91" s="2"/>
    </row>
    <row r="92" spans="1:11" ht="12.75">
      <c r="A92" s="203"/>
      <c r="B92" s="205" t="s">
        <v>75</v>
      </c>
      <c r="C92" s="222">
        <f>H90</f>
        <v>167746.5</v>
      </c>
      <c r="D92" s="207" t="s">
        <v>1</v>
      </c>
      <c r="J92" s="2"/>
      <c r="K92" s="2"/>
    </row>
    <row r="93" spans="1:12" ht="15">
      <c r="A93" s="215"/>
      <c r="B93" s="215"/>
      <c r="C93" s="215"/>
      <c r="D93" s="215"/>
      <c r="E93" s="215"/>
      <c r="F93" s="215"/>
      <c r="G93" s="215"/>
      <c r="H93" s="215"/>
      <c r="I93" s="215"/>
      <c r="J93" s="44"/>
      <c r="K93" s="44"/>
      <c r="L93" s="44"/>
    </row>
    <row r="94" spans="1:21" ht="32.25" customHeight="1">
      <c r="A94" s="163" t="str">
        <f>ORÇ!C22</f>
        <v>4.2.2</v>
      </c>
      <c r="B94" s="558" t="str">
        <f>ORÇ!D22</f>
        <v>TRANSPORTE COM CAMINHÃO TANQUE DE TRANSPORTE DE MATERIAL ASFÁLTICO DE 20000 L, EM VIA URBANA PAVIMENTADA, DMT ATÉ 30KM (UNIDADE: TXKM). AF_07/2020</v>
      </c>
      <c r="C94" s="558"/>
      <c r="D94" s="558"/>
      <c r="E94" s="558"/>
      <c r="F94" s="558"/>
      <c r="G94" s="558"/>
      <c r="H94" s="558"/>
      <c r="I94" s="558"/>
      <c r="J94" s="47"/>
      <c r="K94" s="47"/>
      <c r="L94" s="47"/>
      <c r="M94" s="33"/>
      <c r="N94" s="33"/>
      <c r="O94" s="33"/>
      <c r="Q94" s="26"/>
      <c r="S94" s="26"/>
      <c r="U94" s="25"/>
    </row>
    <row r="95" spans="1:21" ht="18" customHeight="1">
      <c r="A95" s="215"/>
      <c r="B95" s="216"/>
      <c r="C95" s="215"/>
      <c r="D95" s="215"/>
      <c r="E95" s="215"/>
      <c r="F95" s="215"/>
      <c r="G95" s="215"/>
      <c r="H95" s="215"/>
      <c r="I95" s="215"/>
      <c r="J95" s="47"/>
      <c r="K95" s="47"/>
      <c r="L95" s="47"/>
      <c r="M95" s="33"/>
      <c r="N95" s="33"/>
      <c r="O95" s="33"/>
      <c r="Q95" s="26"/>
      <c r="S95" s="26"/>
      <c r="U95" s="25"/>
    </row>
    <row r="96" spans="1:21" ht="18" customHeight="1">
      <c r="A96" s="215"/>
      <c r="B96" s="216" t="s">
        <v>124</v>
      </c>
      <c r="C96" s="215" t="s">
        <v>125</v>
      </c>
      <c r="D96" s="215"/>
      <c r="E96" s="215"/>
      <c r="F96" s="215"/>
      <c r="G96" s="215"/>
      <c r="H96" s="215"/>
      <c r="I96" s="215"/>
      <c r="J96" s="47"/>
      <c r="K96" s="47"/>
      <c r="L96" s="47"/>
      <c r="M96" s="33"/>
      <c r="N96" s="33"/>
      <c r="O96" s="33"/>
      <c r="Q96" s="26"/>
      <c r="S96" s="26"/>
      <c r="U96" s="25"/>
    </row>
    <row r="97" spans="1:21" ht="18" customHeight="1">
      <c r="A97" s="215"/>
      <c r="B97" s="216" t="s">
        <v>127</v>
      </c>
      <c r="C97" s="215" t="s">
        <v>126</v>
      </c>
      <c r="D97" s="215"/>
      <c r="E97" s="215"/>
      <c r="F97" s="215"/>
      <c r="G97" s="215"/>
      <c r="H97" s="215"/>
      <c r="I97" s="215"/>
      <c r="J97" s="47"/>
      <c r="K97" s="47"/>
      <c r="L97" s="47"/>
      <c r="M97" s="33"/>
      <c r="N97" s="33"/>
      <c r="O97" s="33"/>
      <c r="Q97" s="26"/>
      <c r="S97" s="26"/>
      <c r="U97" s="25"/>
    </row>
    <row r="98" spans="1:21" ht="18" customHeight="1">
      <c r="A98" s="215"/>
      <c r="B98" s="216"/>
      <c r="C98" s="215"/>
      <c r="D98" s="215"/>
      <c r="E98" s="215"/>
      <c r="F98" s="215"/>
      <c r="G98" s="215"/>
      <c r="H98" s="215"/>
      <c r="I98" s="215"/>
      <c r="J98" s="47"/>
      <c r="K98" s="47"/>
      <c r="L98" s="47"/>
      <c r="M98" s="33"/>
      <c r="N98" s="33"/>
      <c r="O98" s="33"/>
      <c r="Q98" s="26"/>
      <c r="S98" s="26"/>
      <c r="U98" s="25"/>
    </row>
    <row r="99" spans="1:21" ht="18" customHeight="1">
      <c r="A99" s="215"/>
      <c r="B99" s="216"/>
      <c r="C99" s="216" t="s">
        <v>128</v>
      </c>
      <c r="D99" s="215"/>
      <c r="E99" s="215" t="s">
        <v>129</v>
      </c>
      <c r="F99" s="215"/>
      <c r="G99" s="217" t="s">
        <v>130</v>
      </c>
      <c r="H99" s="215"/>
      <c r="I99" s="215"/>
      <c r="J99" s="58"/>
      <c r="K99" s="58"/>
      <c r="L99" s="58"/>
      <c r="M99" s="33"/>
      <c r="N99" s="33"/>
      <c r="O99" s="33"/>
      <c r="Q99" s="26"/>
      <c r="S99" s="26"/>
      <c r="U99" s="25"/>
    </row>
    <row r="100" spans="1:21" ht="18" customHeight="1">
      <c r="A100" s="215"/>
      <c r="B100" s="216" t="s">
        <v>121</v>
      </c>
      <c r="C100" s="221">
        <f>H90</f>
        <v>167746.5</v>
      </c>
      <c r="D100" s="216" t="s">
        <v>60</v>
      </c>
      <c r="E100" s="217">
        <v>0.0004</v>
      </c>
      <c r="F100" s="215" t="s">
        <v>104</v>
      </c>
      <c r="G100" s="218">
        <f>ROUND((C100*E100),2)</f>
        <v>67.1</v>
      </c>
      <c r="H100" s="215"/>
      <c r="I100" s="215"/>
      <c r="J100" s="58"/>
      <c r="K100" s="58"/>
      <c r="L100" s="58"/>
      <c r="M100" s="33"/>
      <c r="N100" s="33"/>
      <c r="O100" s="33"/>
      <c r="Q100" s="26"/>
      <c r="S100" s="26"/>
      <c r="U100" s="25"/>
    </row>
    <row r="101" spans="1:21" ht="18" customHeight="1">
      <c r="A101" s="215"/>
      <c r="B101" s="216"/>
      <c r="C101" s="215"/>
      <c r="D101" s="215"/>
      <c r="E101" s="215"/>
      <c r="F101" s="215"/>
      <c r="G101" s="215"/>
      <c r="H101" s="215"/>
      <c r="I101" s="215"/>
      <c r="J101" s="58"/>
      <c r="K101" s="58"/>
      <c r="L101" s="58"/>
      <c r="M101" s="33"/>
      <c r="N101" s="33"/>
      <c r="O101" s="33"/>
      <c r="Q101" s="26"/>
      <c r="S101" s="26"/>
      <c r="U101" s="25"/>
    </row>
    <row r="102" spans="1:21" ht="18" customHeight="1">
      <c r="A102" s="215"/>
      <c r="B102" s="216"/>
      <c r="C102" s="216" t="str">
        <f>G99</f>
        <v>massa (T)</v>
      </c>
      <c r="D102" s="215"/>
      <c r="E102" s="216" t="s">
        <v>131</v>
      </c>
      <c r="F102" s="215"/>
      <c r="G102" s="218"/>
      <c r="H102" s="215"/>
      <c r="I102" s="215"/>
      <c r="J102" s="58"/>
      <c r="K102" s="58"/>
      <c r="L102" s="58"/>
      <c r="M102" s="33"/>
      <c r="N102" s="33"/>
      <c r="O102" s="33"/>
      <c r="Q102" s="26"/>
      <c r="S102" s="26"/>
      <c r="U102" s="25"/>
    </row>
    <row r="103" spans="1:21" ht="18" customHeight="1">
      <c r="A103" s="215"/>
      <c r="B103" s="216" t="s">
        <v>117</v>
      </c>
      <c r="C103" s="218">
        <f>G100</f>
        <v>67.1</v>
      </c>
      <c r="D103" s="216" t="s">
        <v>60</v>
      </c>
      <c r="E103" s="218">
        <f>'DADOS DE ENTRADA'!E32</f>
        <v>46.6</v>
      </c>
      <c r="F103" s="216" t="s">
        <v>104</v>
      </c>
      <c r="G103" s="218">
        <f>ROUND((C103*E103),2)</f>
        <v>3126.86</v>
      </c>
      <c r="H103" s="215"/>
      <c r="I103" s="215"/>
      <c r="J103" s="58"/>
      <c r="K103" s="58"/>
      <c r="L103" s="58"/>
      <c r="M103" s="33"/>
      <c r="N103" s="33"/>
      <c r="O103" s="33"/>
      <c r="Q103" s="26"/>
      <c r="S103" s="26"/>
      <c r="U103" s="25"/>
    </row>
    <row r="104" spans="1:21" ht="18" customHeight="1">
      <c r="A104" s="215"/>
      <c r="B104" s="216"/>
      <c r="C104" s="215"/>
      <c r="D104" s="215"/>
      <c r="E104" s="215"/>
      <c r="F104" s="215"/>
      <c r="G104" s="215"/>
      <c r="H104" s="215"/>
      <c r="I104" s="215"/>
      <c r="J104" s="58"/>
      <c r="K104" s="58"/>
      <c r="L104" s="58"/>
      <c r="M104" s="33"/>
      <c r="N104" s="33"/>
      <c r="O104" s="33"/>
      <c r="Q104" s="26"/>
      <c r="S104" s="26"/>
      <c r="U104" s="25"/>
    </row>
    <row r="105" spans="1:21" ht="15">
      <c r="A105" s="172"/>
      <c r="B105" s="205" t="s">
        <v>117</v>
      </c>
      <c r="C105" s="206">
        <f>G103</f>
        <v>3126.86</v>
      </c>
      <c r="D105" s="214" t="s">
        <v>84</v>
      </c>
      <c r="E105" s="165"/>
      <c r="F105" s="165"/>
      <c r="G105" s="165"/>
      <c r="H105" s="165"/>
      <c r="I105" s="172"/>
      <c r="J105" s="48"/>
      <c r="K105" s="49"/>
      <c r="L105" s="49"/>
      <c r="M105" s="29"/>
      <c r="N105" s="29"/>
      <c r="O105" s="26"/>
      <c r="Q105" s="26"/>
      <c r="S105" s="26"/>
      <c r="U105" s="25"/>
    </row>
    <row r="106" spans="1:21" ht="15">
      <c r="A106" s="172"/>
      <c r="B106" s="219"/>
      <c r="C106" s="172"/>
      <c r="D106" s="172"/>
      <c r="E106" s="172"/>
      <c r="F106" s="172"/>
      <c r="G106" s="172"/>
      <c r="H106" s="172"/>
      <c r="I106" s="172"/>
      <c r="J106" s="49"/>
      <c r="K106" s="49"/>
      <c r="L106" s="49"/>
      <c r="M106" s="29"/>
      <c r="N106" s="29"/>
      <c r="O106" s="26"/>
      <c r="Q106" s="26"/>
      <c r="S106" s="26"/>
      <c r="U106" s="25"/>
    </row>
    <row r="107" spans="1:21" ht="15">
      <c r="A107" s="170" t="str">
        <f>ORÇ!C23</f>
        <v>4.2.3</v>
      </c>
      <c r="B107" s="557" t="str">
        <f>ORÇ!D23</f>
        <v>EXECUÇÃO DE PAVIMENTO COM APLICAÇÃO DE CONCRETO ASFÁLTICO, CAMADA DE ROLAMENTO - EXCLUSIVE CARGA E TRANSPORTE. AF_11/2019</v>
      </c>
      <c r="C107" s="557"/>
      <c r="D107" s="557"/>
      <c r="E107" s="557"/>
      <c r="F107" s="557"/>
      <c r="G107" s="557"/>
      <c r="H107" s="557"/>
      <c r="I107" s="557"/>
      <c r="J107" s="49"/>
      <c r="K107" s="49"/>
      <c r="L107" s="49"/>
      <c r="M107" s="29"/>
      <c r="N107" s="29"/>
      <c r="O107" s="26"/>
      <c r="Q107" s="26"/>
      <c r="S107" s="26"/>
      <c r="U107" s="25"/>
    </row>
    <row r="108" spans="1:21" ht="15">
      <c r="A108" s="172"/>
      <c r="B108" s="170"/>
      <c r="C108" s="171"/>
      <c r="D108" s="171"/>
      <c r="E108" s="171"/>
      <c r="F108" s="171"/>
      <c r="G108" s="172"/>
      <c r="H108" s="172"/>
      <c r="I108" s="172"/>
      <c r="J108" s="49"/>
      <c r="K108" s="49"/>
      <c r="L108" s="49"/>
      <c r="M108" s="29"/>
      <c r="N108" s="29"/>
      <c r="O108" s="26"/>
      <c r="Q108" s="26"/>
      <c r="S108" s="26"/>
      <c r="U108" s="25"/>
    </row>
    <row r="109" spans="1:21" ht="27.6">
      <c r="A109" s="244" t="s">
        <v>6</v>
      </c>
      <c r="B109" s="550" t="s">
        <v>110</v>
      </c>
      <c r="C109" s="551"/>
      <c r="D109" s="16" t="s">
        <v>69</v>
      </c>
      <c r="E109" s="193" t="s">
        <v>111</v>
      </c>
      <c r="F109" s="193" t="s">
        <v>112</v>
      </c>
      <c r="G109" s="16" t="s">
        <v>113</v>
      </c>
      <c r="H109" s="193" t="s">
        <v>114</v>
      </c>
      <c r="I109" s="193" t="s">
        <v>116</v>
      </c>
      <c r="J109" s="49"/>
      <c r="K109" s="49"/>
      <c r="L109" s="49"/>
      <c r="M109" s="29"/>
      <c r="N109" s="29"/>
      <c r="O109" s="26"/>
      <c r="Q109" s="26"/>
      <c r="S109" s="26"/>
      <c r="U109" s="25"/>
    </row>
    <row r="110" spans="1:21" ht="30.75" customHeight="1">
      <c r="A110" s="61">
        <v>1</v>
      </c>
      <c r="B110" s="548" t="str">
        <f aca="true" t="shared" si="19" ref="B110:B127">B72</f>
        <v>AV. SÃO PAULO</v>
      </c>
      <c r="C110" s="549"/>
      <c r="D110" s="198" t="str">
        <f aca="true" t="shared" si="20" ref="D110:D127">D72</f>
        <v>Aviação/ São Lourenço/ Francilândia</v>
      </c>
      <c r="E110" s="199">
        <f aca="true" t="shared" si="21" ref="E110:F127">F72</f>
        <v>1241</v>
      </c>
      <c r="F110" s="199">
        <f t="shared" si="21"/>
        <v>12</v>
      </c>
      <c r="G110" s="199">
        <f>ROUND((E110*F110),2)</f>
        <v>14892</v>
      </c>
      <c r="H110" s="199">
        <f>'DADOS DE ENTRADA'!I10</f>
        <v>0.03</v>
      </c>
      <c r="I110" s="199">
        <f>ROUND((G110*H110),2)</f>
        <v>446.76</v>
      </c>
      <c r="J110" s="49"/>
      <c r="K110" s="49"/>
      <c r="L110" s="49"/>
      <c r="M110" s="29"/>
      <c r="N110" s="29"/>
      <c r="O110" s="26"/>
      <c r="Q110" s="26"/>
      <c r="S110" s="26"/>
      <c r="U110" s="25"/>
    </row>
    <row r="111" spans="1:21" ht="30.75" customHeight="1">
      <c r="A111" s="61">
        <v>2</v>
      </c>
      <c r="B111" s="548" t="str">
        <f t="shared" si="19"/>
        <v>AV. BARÃO DO RIO BRANCO</v>
      </c>
      <c r="C111" s="549"/>
      <c r="D111" s="237" t="str">
        <f t="shared" si="20"/>
        <v>Algodoal/ Centro/ São José/ São João</v>
      </c>
      <c r="E111" s="199">
        <f t="shared" si="21"/>
        <v>2918</v>
      </c>
      <c r="F111" s="199">
        <f t="shared" si="21"/>
        <v>13</v>
      </c>
      <c r="G111" s="199">
        <f aca="true" t="shared" si="22" ref="G111:G119">ROUND((E111*F111),2)</f>
        <v>37934</v>
      </c>
      <c r="H111" s="199">
        <f>'DADOS DE ENTRADA'!I11</f>
        <v>0.03</v>
      </c>
      <c r="I111" s="199">
        <f aca="true" t="shared" si="23" ref="I111:I119">ROUND((G111*H111),2)</f>
        <v>1138.02</v>
      </c>
      <c r="J111" s="52"/>
      <c r="K111" s="52"/>
      <c r="L111" s="49"/>
      <c r="M111" s="29"/>
      <c r="N111" s="29"/>
      <c r="O111" s="26"/>
      <c r="Q111" s="26"/>
      <c r="S111" s="26"/>
      <c r="U111" s="25"/>
    </row>
    <row r="112" spans="1:21" ht="30.75" customHeight="1">
      <c r="A112" s="61">
        <v>3</v>
      </c>
      <c r="B112" s="548" t="str">
        <f t="shared" si="19"/>
        <v xml:space="preserve"> RUA MAGNO DE ARAÚJO</v>
      </c>
      <c r="C112" s="549"/>
      <c r="D112" s="237" t="str">
        <f t="shared" si="20"/>
        <v>Algodoal/ Centro/ São José/ São João</v>
      </c>
      <c r="E112" s="199">
        <f t="shared" si="21"/>
        <v>1007</v>
      </c>
      <c r="F112" s="199">
        <f t="shared" si="21"/>
        <v>7</v>
      </c>
      <c r="G112" s="199">
        <f t="shared" si="22"/>
        <v>7049</v>
      </c>
      <c r="H112" s="199">
        <f>'DADOS DE ENTRADA'!I12</f>
        <v>0.03</v>
      </c>
      <c r="I112" s="199">
        <f t="shared" si="23"/>
        <v>211.47</v>
      </c>
      <c r="J112" s="51"/>
      <c r="K112" s="51"/>
      <c r="L112" s="49"/>
      <c r="M112" s="29"/>
      <c r="N112" s="29"/>
      <c r="O112" s="26"/>
      <c r="Q112" s="26"/>
      <c r="S112" s="26"/>
      <c r="U112" s="25"/>
    </row>
    <row r="113" spans="1:21" ht="15.6">
      <c r="A113" s="61">
        <v>4</v>
      </c>
      <c r="B113" s="548" t="str">
        <f t="shared" si="19"/>
        <v>TV. ACRE</v>
      </c>
      <c r="C113" s="549"/>
      <c r="D113" s="237" t="str">
        <f t="shared" si="20"/>
        <v>Francilândia</v>
      </c>
      <c r="E113" s="199">
        <f t="shared" si="21"/>
        <v>725</v>
      </c>
      <c r="F113" s="199">
        <f t="shared" si="21"/>
        <v>7</v>
      </c>
      <c r="G113" s="199">
        <f t="shared" si="22"/>
        <v>5075</v>
      </c>
      <c r="H113" s="199">
        <f>'DADOS DE ENTRADA'!I13</f>
        <v>0.03</v>
      </c>
      <c r="I113" s="199">
        <f t="shared" si="23"/>
        <v>152.25</v>
      </c>
      <c r="J113" s="57"/>
      <c r="K113" s="57"/>
      <c r="L113" s="49"/>
      <c r="M113" s="29"/>
      <c r="N113" s="29"/>
      <c r="O113" s="26"/>
      <c r="Q113" s="26"/>
      <c r="S113" s="26"/>
      <c r="U113" s="25"/>
    </row>
    <row r="114" spans="1:21" ht="15.6">
      <c r="A114" s="61">
        <v>5</v>
      </c>
      <c r="B114" s="548" t="str">
        <f t="shared" si="19"/>
        <v>AV. ESPÍRITO SANTO</v>
      </c>
      <c r="C114" s="549"/>
      <c r="D114" s="237" t="str">
        <f t="shared" si="20"/>
        <v>Francilândia</v>
      </c>
      <c r="E114" s="199">
        <f t="shared" si="21"/>
        <v>798</v>
      </c>
      <c r="F114" s="199">
        <f t="shared" si="21"/>
        <v>8</v>
      </c>
      <c r="G114" s="199">
        <f t="shared" si="22"/>
        <v>6384</v>
      </c>
      <c r="H114" s="199">
        <f>'DADOS DE ENTRADA'!I14</f>
        <v>0.03</v>
      </c>
      <c r="I114" s="199">
        <f t="shared" si="23"/>
        <v>191.52</v>
      </c>
      <c r="J114" s="57"/>
      <c r="K114" s="57"/>
      <c r="L114" s="49"/>
      <c r="M114" s="29"/>
      <c r="N114" s="29"/>
      <c r="O114" s="26"/>
      <c r="Q114" s="26"/>
      <c r="S114" s="26"/>
      <c r="U114" s="25"/>
    </row>
    <row r="115" spans="1:21" ht="15.6">
      <c r="A115" s="61">
        <v>6</v>
      </c>
      <c r="B115" s="548" t="str">
        <f t="shared" si="19"/>
        <v>RUA LAURO SODRÉ</v>
      </c>
      <c r="C115" s="549"/>
      <c r="D115" s="237" t="str">
        <f t="shared" si="20"/>
        <v>São Lourenço/ Centro</v>
      </c>
      <c r="E115" s="199">
        <f t="shared" si="21"/>
        <v>1578</v>
      </c>
      <c r="F115" s="199">
        <f t="shared" si="21"/>
        <v>8</v>
      </c>
      <c r="G115" s="199">
        <f t="shared" si="22"/>
        <v>12624</v>
      </c>
      <c r="H115" s="199">
        <f>'DADOS DE ENTRADA'!I15</f>
        <v>0.03</v>
      </c>
      <c r="I115" s="199">
        <f t="shared" si="23"/>
        <v>378.72</v>
      </c>
      <c r="J115" s="57"/>
      <c r="K115" s="57"/>
      <c r="L115" s="49"/>
      <c r="M115" s="29"/>
      <c r="N115" s="29"/>
      <c r="O115" s="26"/>
      <c r="Q115" s="26"/>
      <c r="S115" s="26"/>
      <c r="U115" s="25"/>
    </row>
    <row r="116" spans="1:21" ht="15.6">
      <c r="A116" s="61">
        <v>7</v>
      </c>
      <c r="B116" s="548" t="str">
        <f t="shared" si="19"/>
        <v>TV. ARISTIDES REIS E SILVA</v>
      </c>
      <c r="C116" s="549"/>
      <c r="D116" s="237" t="str">
        <f t="shared" si="20"/>
        <v>São José/ São Lourenço/ Aviação</v>
      </c>
      <c r="E116" s="199">
        <f t="shared" si="21"/>
        <v>1574</v>
      </c>
      <c r="F116" s="199">
        <f t="shared" si="21"/>
        <v>7</v>
      </c>
      <c r="G116" s="199">
        <f t="shared" si="22"/>
        <v>11018</v>
      </c>
      <c r="H116" s="199">
        <f>'DADOS DE ENTRADA'!I16</f>
        <v>0.03</v>
      </c>
      <c r="I116" s="199">
        <f t="shared" si="23"/>
        <v>330.54</v>
      </c>
      <c r="J116" s="57"/>
      <c r="K116" s="57"/>
      <c r="L116" s="49"/>
      <c r="M116" s="29"/>
      <c r="N116" s="29"/>
      <c r="O116" s="26"/>
      <c r="Q116" s="26"/>
      <c r="S116" s="26"/>
      <c r="U116" s="25"/>
    </row>
    <row r="117" spans="1:21" ht="15.6">
      <c r="A117" s="61">
        <v>8</v>
      </c>
      <c r="B117" s="548" t="str">
        <f t="shared" si="19"/>
        <v>RUA JOSÉ GONÇALVES</v>
      </c>
      <c r="C117" s="549"/>
      <c r="D117" s="237" t="str">
        <f t="shared" si="20"/>
        <v>São José/ São Lourenço/ Aviação</v>
      </c>
      <c r="E117" s="199">
        <f t="shared" si="21"/>
        <v>1460</v>
      </c>
      <c r="F117" s="199">
        <f t="shared" si="21"/>
        <v>7</v>
      </c>
      <c r="G117" s="199">
        <f t="shared" si="22"/>
        <v>10220</v>
      </c>
      <c r="H117" s="199">
        <f>'DADOS DE ENTRADA'!I17</f>
        <v>0.03</v>
      </c>
      <c r="I117" s="199">
        <f t="shared" si="23"/>
        <v>306.6</v>
      </c>
      <c r="J117" s="57"/>
      <c r="K117" s="57"/>
      <c r="L117" s="49"/>
      <c r="M117" s="29"/>
      <c r="N117" s="29"/>
      <c r="O117" s="26"/>
      <c r="Q117" s="26"/>
      <c r="S117" s="26"/>
      <c r="U117" s="25"/>
    </row>
    <row r="118" spans="1:21" ht="15.6">
      <c r="A118" s="61">
        <v>9</v>
      </c>
      <c r="B118" s="548" t="str">
        <f t="shared" si="19"/>
        <v>RUA D. PEDRO I</v>
      </c>
      <c r="C118" s="549"/>
      <c r="D118" s="237" t="str">
        <f t="shared" si="20"/>
        <v>São Lorenço/ Aviação</v>
      </c>
      <c r="E118" s="199">
        <f t="shared" si="21"/>
        <v>1268</v>
      </c>
      <c r="F118" s="199">
        <f t="shared" si="21"/>
        <v>7</v>
      </c>
      <c r="G118" s="199">
        <f t="shared" si="22"/>
        <v>8876</v>
      </c>
      <c r="H118" s="199">
        <f>'DADOS DE ENTRADA'!I18</f>
        <v>0.03</v>
      </c>
      <c r="I118" s="199">
        <f t="shared" si="23"/>
        <v>266.28</v>
      </c>
      <c r="J118" s="57"/>
      <c r="K118" s="57"/>
      <c r="L118" s="49"/>
      <c r="M118" s="29"/>
      <c r="N118" s="29"/>
      <c r="O118" s="26"/>
      <c r="Q118" s="26"/>
      <c r="S118" s="26"/>
      <c r="U118" s="25"/>
    </row>
    <row r="119" spans="1:21" ht="15.6">
      <c r="A119" s="61">
        <v>10</v>
      </c>
      <c r="B119" s="548" t="str">
        <f t="shared" si="19"/>
        <v>RUA 01 DE MAIO</v>
      </c>
      <c r="C119" s="549"/>
      <c r="D119" s="237" t="str">
        <f t="shared" si="20"/>
        <v>Centro/ São Lourenço</v>
      </c>
      <c r="E119" s="199">
        <f t="shared" si="21"/>
        <v>1014</v>
      </c>
      <c r="F119" s="199">
        <f t="shared" si="21"/>
        <v>7</v>
      </c>
      <c r="G119" s="199">
        <f t="shared" si="22"/>
        <v>7098</v>
      </c>
      <c r="H119" s="199">
        <f>'DADOS DE ENTRADA'!I19</f>
        <v>0.03</v>
      </c>
      <c r="I119" s="199">
        <f t="shared" si="23"/>
        <v>212.94</v>
      </c>
      <c r="J119" s="57"/>
      <c r="K119" s="57"/>
      <c r="L119" s="49"/>
      <c r="M119" s="29"/>
      <c r="N119" s="29"/>
      <c r="O119" s="26"/>
      <c r="Q119" s="26"/>
      <c r="S119" s="26"/>
      <c r="U119" s="25"/>
    </row>
    <row r="120" spans="1:21" ht="15.6">
      <c r="A120" s="61">
        <v>11</v>
      </c>
      <c r="B120" s="548" t="str">
        <f t="shared" si="19"/>
        <v>RUA PADRE PFEL</v>
      </c>
      <c r="C120" s="549"/>
      <c r="D120" s="237" t="str">
        <f t="shared" si="20"/>
        <v>São Lourenço</v>
      </c>
      <c r="E120" s="199">
        <f t="shared" si="21"/>
        <v>336</v>
      </c>
      <c r="F120" s="199">
        <f t="shared" si="21"/>
        <v>5.5</v>
      </c>
      <c r="G120" s="199">
        <f aca="true" t="shared" si="24" ref="G120:G122">ROUND((E120*F120),2)</f>
        <v>1848</v>
      </c>
      <c r="H120" s="199">
        <f>'DADOS DE ENTRADA'!I20</f>
        <v>0.03</v>
      </c>
      <c r="I120" s="199">
        <f aca="true" t="shared" si="25" ref="I120:I122">ROUND((G120*H120),2)</f>
        <v>55.44</v>
      </c>
      <c r="J120" s="57"/>
      <c r="K120" s="57"/>
      <c r="L120" s="49"/>
      <c r="M120" s="29"/>
      <c r="N120" s="29"/>
      <c r="O120" s="26"/>
      <c r="Q120" s="26"/>
      <c r="S120" s="26"/>
      <c r="U120" s="25"/>
    </row>
    <row r="121" spans="1:21" ht="15.6">
      <c r="A121" s="61">
        <v>12</v>
      </c>
      <c r="B121" s="548" t="str">
        <f t="shared" si="19"/>
        <v>RUA 07 DE SETEMBRO</v>
      </c>
      <c r="C121" s="549"/>
      <c r="D121" s="237" t="str">
        <f t="shared" si="20"/>
        <v>Centro/ São Lourenço</v>
      </c>
      <c r="E121" s="199">
        <f t="shared" si="21"/>
        <v>915</v>
      </c>
      <c r="F121" s="199">
        <f t="shared" si="21"/>
        <v>8</v>
      </c>
      <c r="G121" s="199">
        <f t="shared" si="24"/>
        <v>7320</v>
      </c>
      <c r="H121" s="199">
        <f>'DADOS DE ENTRADA'!I21</f>
        <v>0.03</v>
      </c>
      <c r="I121" s="199">
        <f t="shared" si="25"/>
        <v>219.6</v>
      </c>
      <c r="J121" s="57"/>
      <c r="K121" s="57"/>
      <c r="L121" s="49"/>
      <c r="M121" s="29"/>
      <c r="N121" s="29"/>
      <c r="O121" s="26"/>
      <c r="Q121" s="26"/>
      <c r="S121" s="26"/>
      <c r="U121" s="25"/>
    </row>
    <row r="122" spans="1:21" ht="15.6">
      <c r="A122" s="61">
        <v>13</v>
      </c>
      <c r="B122" s="548" t="str">
        <f t="shared" si="19"/>
        <v>RUA HAROLDO ARAÚJO</v>
      </c>
      <c r="C122" s="549"/>
      <c r="D122" s="237" t="str">
        <f t="shared" si="20"/>
        <v>Aviação</v>
      </c>
      <c r="E122" s="199">
        <f t="shared" si="21"/>
        <v>985</v>
      </c>
      <c r="F122" s="199">
        <f t="shared" si="21"/>
        <v>6</v>
      </c>
      <c r="G122" s="199">
        <f t="shared" si="24"/>
        <v>5910</v>
      </c>
      <c r="H122" s="199">
        <f>'DADOS DE ENTRADA'!I22</f>
        <v>0.03</v>
      </c>
      <c r="I122" s="199">
        <f t="shared" si="25"/>
        <v>177.3</v>
      </c>
      <c r="J122" s="57"/>
      <c r="K122" s="57"/>
      <c r="L122" s="49"/>
      <c r="M122" s="29"/>
      <c r="N122" s="29"/>
      <c r="O122" s="26"/>
      <c r="Q122" s="26"/>
      <c r="S122" s="26"/>
      <c r="U122" s="25"/>
    </row>
    <row r="123" spans="1:21" ht="15.6">
      <c r="A123" s="61">
        <v>14</v>
      </c>
      <c r="B123" s="548" t="str">
        <f t="shared" si="19"/>
        <v>AV. HILDO TAVARES</v>
      </c>
      <c r="C123" s="549"/>
      <c r="D123" s="237" t="str">
        <f t="shared" si="20"/>
        <v>São Sebastião</v>
      </c>
      <c r="E123" s="199">
        <f t="shared" si="21"/>
        <v>816</v>
      </c>
      <c r="F123" s="199">
        <f t="shared" si="21"/>
        <v>7</v>
      </c>
      <c r="G123" s="199">
        <f aca="true" t="shared" si="26" ref="G123:G127">ROUND((E123*F123),2)</f>
        <v>5712</v>
      </c>
      <c r="H123" s="199">
        <f>'DADOS DE ENTRADA'!I23</f>
        <v>0.03</v>
      </c>
      <c r="I123" s="199">
        <f aca="true" t="shared" si="27" ref="I123:I127">ROUND((G123*H123),2)</f>
        <v>171.36</v>
      </c>
      <c r="J123" s="57"/>
      <c r="K123" s="57"/>
      <c r="L123" s="49"/>
      <c r="M123" s="29"/>
      <c r="N123" s="29"/>
      <c r="O123" s="26"/>
      <c r="Q123" s="26"/>
      <c r="S123" s="26"/>
      <c r="U123" s="25"/>
    </row>
    <row r="124" spans="1:21" ht="15.6">
      <c r="A124" s="61">
        <v>15</v>
      </c>
      <c r="B124" s="548" t="str">
        <f t="shared" si="19"/>
        <v>TV. BIBIANO CARDOSO</v>
      </c>
      <c r="C124" s="549"/>
      <c r="D124" s="237" t="str">
        <f t="shared" si="20"/>
        <v>São Sebastião</v>
      </c>
      <c r="E124" s="199">
        <f t="shared" si="21"/>
        <v>1046</v>
      </c>
      <c r="F124" s="199">
        <f t="shared" si="21"/>
        <v>7</v>
      </c>
      <c r="G124" s="199">
        <f t="shared" si="26"/>
        <v>7322</v>
      </c>
      <c r="H124" s="199">
        <f>'DADOS DE ENTRADA'!I24</f>
        <v>0.03</v>
      </c>
      <c r="I124" s="199">
        <f t="shared" si="27"/>
        <v>219.66</v>
      </c>
      <c r="J124" s="57"/>
      <c r="K124" s="57"/>
      <c r="L124" s="49"/>
      <c r="M124" s="29"/>
      <c r="N124" s="29"/>
      <c r="O124" s="26"/>
      <c r="Q124" s="26"/>
      <c r="S124" s="26"/>
      <c r="U124" s="25"/>
    </row>
    <row r="125" spans="1:21" ht="15.6">
      <c r="A125" s="61">
        <v>16</v>
      </c>
      <c r="B125" s="548" t="str">
        <f t="shared" si="19"/>
        <v>RAMAL MANOEL DE ABREU (ACESSO UFPA)</v>
      </c>
      <c r="C125" s="549"/>
      <c r="D125" s="237" t="str">
        <f t="shared" si="20"/>
        <v>Cristo/ Mutirão</v>
      </c>
      <c r="E125" s="199">
        <f t="shared" si="21"/>
        <v>1530</v>
      </c>
      <c r="F125" s="199">
        <f t="shared" si="21"/>
        <v>7</v>
      </c>
      <c r="G125" s="199">
        <f t="shared" si="26"/>
        <v>10710</v>
      </c>
      <c r="H125" s="199">
        <f>'DADOS DE ENTRADA'!I25</f>
        <v>0.03</v>
      </c>
      <c r="I125" s="199">
        <f t="shared" si="27"/>
        <v>321.3</v>
      </c>
      <c r="J125" s="57"/>
      <c r="K125" s="57"/>
      <c r="L125" s="49"/>
      <c r="M125" s="29"/>
      <c r="N125" s="29"/>
      <c r="O125" s="26"/>
      <c r="Q125" s="26"/>
      <c r="S125" s="26"/>
      <c r="U125" s="25"/>
    </row>
    <row r="126" spans="1:21" ht="15.6">
      <c r="A126" s="61">
        <v>17</v>
      </c>
      <c r="B126" s="548" t="str">
        <f t="shared" si="19"/>
        <v>TV. JOAO DE DEUS</v>
      </c>
      <c r="C126" s="549"/>
      <c r="D126" s="237" t="str">
        <f t="shared" si="20"/>
        <v>Aviação</v>
      </c>
      <c r="E126" s="199">
        <f t="shared" si="21"/>
        <v>585</v>
      </c>
      <c r="F126" s="199">
        <f t="shared" si="21"/>
        <v>6.5</v>
      </c>
      <c r="G126" s="199">
        <f t="shared" si="26"/>
        <v>3802.5</v>
      </c>
      <c r="H126" s="199">
        <f>'DADOS DE ENTRADA'!I26</f>
        <v>0.03</v>
      </c>
      <c r="I126" s="199">
        <f t="shared" si="27"/>
        <v>114.08</v>
      </c>
      <c r="J126" s="57"/>
      <c r="K126" s="57"/>
      <c r="L126" s="49"/>
      <c r="M126" s="29"/>
      <c r="N126" s="29"/>
      <c r="O126" s="26"/>
      <c r="Q126" s="26"/>
      <c r="S126" s="26"/>
      <c r="U126" s="25"/>
    </row>
    <row r="127" spans="1:21" ht="15.6">
      <c r="A127" s="61">
        <v>18</v>
      </c>
      <c r="B127" s="548" t="str">
        <f t="shared" si="19"/>
        <v>TV. ABÍLIO SOUZA</v>
      </c>
      <c r="C127" s="549"/>
      <c r="D127" s="237" t="str">
        <f t="shared" si="20"/>
        <v>Cristo</v>
      </c>
      <c r="E127" s="199">
        <f t="shared" si="21"/>
        <v>494</v>
      </c>
      <c r="F127" s="199">
        <f t="shared" si="21"/>
        <v>8</v>
      </c>
      <c r="G127" s="199">
        <f t="shared" si="26"/>
        <v>3952</v>
      </c>
      <c r="H127" s="199">
        <f>'DADOS DE ENTRADA'!I27</f>
        <v>0.03</v>
      </c>
      <c r="I127" s="199">
        <f t="shared" si="27"/>
        <v>118.56</v>
      </c>
      <c r="J127" s="57"/>
      <c r="K127" s="57"/>
      <c r="L127" s="49"/>
      <c r="M127" s="29"/>
      <c r="N127" s="29"/>
      <c r="O127" s="26"/>
      <c r="Q127" s="26"/>
      <c r="S127" s="26"/>
      <c r="U127" s="25"/>
    </row>
    <row r="128" spans="1:21" ht="15.6">
      <c r="A128" s="172"/>
      <c r="B128" s="553" t="s">
        <v>44</v>
      </c>
      <c r="C128" s="553"/>
      <c r="D128" s="553"/>
      <c r="E128" s="553"/>
      <c r="F128" s="553"/>
      <c r="G128" s="553"/>
      <c r="H128" s="553"/>
      <c r="I128" s="199">
        <f>SUM(I110:I127)</f>
        <v>5032.400000000001</v>
      </c>
      <c r="J128" s="57"/>
      <c r="K128" s="57"/>
      <c r="L128" s="49"/>
      <c r="M128" s="29"/>
      <c r="N128" s="29"/>
      <c r="O128" s="26"/>
      <c r="Q128" s="26"/>
      <c r="S128" s="26"/>
      <c r="U128" s="25"/>
    </row>
    <row r="129" spans="1:21" ht="15.6">
      <c r="A129" s="172"/>
      <c r="B129" s="215"/>
      <c r="C129" s="215"/>
      <c r="D129" s="215"/>
      <c r="E129" s="165"/>
      <c r="F129" s="165"/>
      <c r="G129" s="215"/>
      <c r="H129" s="215"/>
      <c r="I129" s="165"/>
      <c r="J129" s="57"/>
      <c r="K129" s="57"/>
      <c r="L129" s="49"/>
      <c r="M129" s="29"/>
      <c r="N129" s="29"/>
      <c r="O129" s="26"/>
      <c r="Q129" s="26"/>
      <c r="S129" s="26"/>
      <c r="U129" s="25"/>
    </row>
    <row r="130" spans="1:21" ht="15.6">
      <c r="A130" s="172"/>
      <c r="B130" s="205" t="s">
        <v>74</v>
      </c>
      <c r="C130" s="222">
        <f>I128</f>
        <v>5032.400000000001</v>
      </c>
      <c r="D130" s="207" t="s">
        <v>3</v>
      </c>
      <c r="E130" s="165"/>
      <c r="F130" s="165"/>
      <c r="G130" s="215"/>
      <c r="H130" s="171"/>
      <c r="I130" s="172"/>
      <c r="J130" s="52"/>
      <c r="K130" s="49"/>
      <c r="L130" s="49"/>
      <c r="M130" s="29"/>
      <c r="N130" s="29"/>
      <c r="O130" s="26"/>
      <c r="Q130" s="26"/>
      <c r="S130" s="26"/>
      <c r="U130" s="25"/>
    </row>
    <row r="131" spans="1:21" ht="15.6">
      <c r="A131" s="172"/>
      <c r="B131" s="171"/>
      <c r="C131" s="171"/>
      <c r="D131" s="172"/>
      <c r="E131" s="172"/>
      <c r="F131" s="220"/>
      <c r="G131" s="220"/>
      <c r="H131" s="171"/>
      <c r="I131" s="172"/>
      <c r="J131" s="52"/>
      <c r="K131" s="49"/>
      <c r="L131" s="49"/>
      <c r="M131" s="29"/>
      <c r="N131" s="29"/>
      <c r="O131" s="26"/>
      <c r="Q131" s="26"/>
      <c r="S131" s="26"/>
      <c r="U131" s="25"/>
    </row>
    <row r="132" spans="1:21" ht="36" customHeight="1">
      <c r="A132" s="170" t="str">
        <f>ORÇ!C24</f>
        <v>4.2.4</v>
      </c>
      <c r="B132" s="557" t="str">
        <f>ORÇ!D24</f>
        <v>TRANSPORTE COM CAMINHÃO TANQUE DE TRANSPORTE DE MATERIAL ASFÁLTICO DE 20000 L, EM VIA URBANA PAVIMENTADA, DMT ATÉ 30KM (UNIDADE: TXKM). AF_07/2020</v>
      </c>
      <c r="C132" s="557"/>
      <c r="D132" s="557"/>
      <c r="E132" s="557"/>
      <c r="F132" s="557"/>
      <c r="G132" s="557"/>
      <c r="H132" s="557"/>
      <c r="I132" s="557"/>
      <c r="J132" s="52"/>
      <c r="K132" s="36"/>
      <c r="L132" s="36"/>
      <c r="M132" s="29"/>
      <c r="N132" s="29"/>
      <c r="O132" s="26"/>
      <c r="Q132" s="26"/>
      <c r="S132" s="26"/>
      <c r="U132" s="25"/>
    </row>
    <row r="133" spans="1:21" ht="15.6">
      <c r="A133" s="172"/>
      <c r="B133" s="171"/>
      <c r="C133" s="171"/>
      <c r="D133" s="172"/>
      <c r="E133" s="172"/>
      <c r="F133" s="172"/>
      <c r="G133" s="172"/>
      <c r="H133" s="171"/>
      <c r="I133" s="172"/>
      <c r="J133" s="52"/>
      <c r="K133" s="36"/>
      <c r="L133" s="36"/>
      <c r="M133" s="29"/>
      <c r="N133" s="29"/>
      <c r="O133" s="26"/>
      <c r="Q133" s="26"/>
      <c r="S133" s="26"/>
      <c r="U133" s="25"/>
    </row>
    <row r="134" spans="1:21" ht="18" customHeight="1">
      <c r="A134" s="215"/>
      <c r="B134" s="216"/>
      <c r="C134" s="216" t="s">
        <v>132</v>
      </c>
      <c r="D134" s="215"/>
      <c r="E134" s="216" t="s">
        <v>133</v>
      </c>
      <c r="F134" s="215"/>
      <c r="G134" s="217" t="s">
        <v>130</v>
      </c>
      <c r="H134" s="215"/>
      <c r="I134" s="215"/>
      <c r="J134" s="58"/>
      <c r="K134" s="58"/>
      <c r="L134" s="58"/>
      <c r="M134" s="33"/>
      <c r="N134" s="33"/>
      <c r="O134" s="33"/>
      <c r="Q134" s="26"/>
      <c r="S134" s="26"/>
      <c r="U134" s="25"/>
    </row>
    <row r="135" spans="1:21" ht="18" customHeight="1">
      <c r="A135" s="215"/>
      <c r="B135" s="216" t="s">
        <v>121</v>
      </c>
      <c r="C135" s="221">
        <f>C130</f>
        <v>5032.400000000001</v>
      </c>
      <c r="D135" s="221" t="s">
        <v>60</v>
      </c>
      <c r="E135" s="221">
        <v>2.4</v>
      </c>
      <c r="F135" s="221" t="s">
        <v>104</v>
      </c>
      <c r="G135" s="221">
        <f>ROUND((C135*E135),2)</f>
        <v>12077.76</v>
      </c>
      <c r="H135" s="215"/>
      <c r="I135" s="215"/>
      <c r="J135" s="58"/>
      <c r="K135" s="58"/>
      <c r="L135" s="58"/>
      <c r="M135" s="33"/>
      <c r="N135" s="33"/>
      <c r="O135" s="33"/>
      <c r="Q135" s="26"/>
      <c r="S135" s="26"/>
      <c r="U135" s="25"/>
    </row>
    <row r="136" spans="1:21" ht="18" customHeight="1">
      <c r="A136" s="215"/>
      <c r="B136" s="216"/>
      <c r="C136" s="223"/>
      <c r="D136" s="223"/>
      <c r="E136" s="223"/>
      <c r="F136" s="223"/>
      <c r="G136" s="223"/>
      <c r="H136" s="215"/>
      <c r="I136" s="215"/>
      <c r="J136" s="58"/>
      <c r="K136" s="58"/>
      <c r="L136" s="58"/>
      <c r="M136" s="33"/>
      <c r="N136" s="33"/>
      <c r="O136" s="33"/>
      <c r="Q136" s="26"/>
      <c r="S136" s="26"/>
      <c r="U136" s="25"/>
    </row>
    <row r="137" spans="1:21" ht="18" customHeight="1">
      <c r="A137" s="215"/>
      <c r="B137" s="216"/>
      <c r="C137" s="221" t="str">
        <f>G134</f>
        <v>massa (T)</v>
      </c>
      <c r="D137" s="223"/>
      <c r="E137" s="221" t="s">
        <v>131</v>
      </c>
      <c r="F137" s="223"/>
      <c r="G137" s="221"/>
      <c r="H137" s="215"/>
      <c r="I137" s="215"/>
      <c r="J137" s="58"/>
      <c r="K137" s="58"/>
      <c r="L137" s="58"/>
      <c r="M137" s="33"/>
      <c r="N137" s="33"/>
      <c r="O137" s="33"/>
      <c r="Q137" s="26"/>
      <c r="S137" s="26"/>
      <c r="U137" s="25"/>
    </row>
    <row r="138" spans="1:21" ht="18" customHeight="1">
      <c r="A138" s="215"/>
      <c r="B138" s="216" t="s">
        <v>117</v>
      </c>
      <c r="C138" s="221">
        <f>G135</f>
        <v>12077.76</v>
      </c>
      <c r="D138" s="221" t="s">
        <v>60</v>
      </c>
      <c r="E138" s="221">
        <f>E103</f>
        <v>46.6</v>
      </c>
      <c r="F138" s="221" t="s">
        <v>104</v>
      </c>
      <c r="G138" s="221">
        <f>ROUND((C138*E138),2)</f>
        <v>562823.62</v>
      </c>
      <c r="H138" s="215"/>
      <c r="I138" s="215"/>
      <c r="J138" s="58"/>
      <c r="K138" s="58"/>
      <c r="L138" s="58"/>
      <c r="M138" s="33"/>
      <c r="N138" s="33"/>
      <c r="O138" s="33"/>
      <c r="Q138" s="26"/>
      <c r="S138" s="26"/>
      <c r="U138" s="25"/>
    </row>
    <row r="139" spans="1:21" ht="18" customHeight="1">
      <c r="A139" s="215"/>
      <c r="B139" s="216"/>
      <c r="C139" s="215"/>
      <c r="D139" s="215"/>
      <c r="E139" s="215"/>
      <c r="F139" s="215"/>
      <c r="G139" s="215"/>
      <c r="H139" s="215"/>
      <c r="I139" s="215"/>
      <c r="J139" s="58"/>
      <c r="K139" s="58"/>
      <c r="L139" s="58"/>
      <c r="M139" s="33"/>
      <c r="N139" s="33"/>
      <c r="O139" s="33"/>
      <c r="Q139" s="26"/>
      <c r="S139" s="26"/>
      <c r="U139" s="25"/>
    </row>
    <row r="140" spans="1:21" ht="15">
      <c r="A140" s="172"/>
      <c r="B140" s="205" t="s">
        <v>117</v>
      </c>
      <c r="C140" s="206">
        <f>G138</f>
        <v>562823.62</v>
      </c>
      <c r="D140" s="214" t="s">
        <v>84</v>
      </c>
      <c r="E140" s="165"/>
      <c r="F140" s="165"/>
      <c r="G140" s="165"/>
      <c r="H140" s="165"/>
      <c r="I140" s="172"/>
      <c r="J140" s="48"/>
      <c r="K140" s="49"/>
      <c r="L140" s="49"/>
      <c r="M140" s="29"/>
      <c r="N140" s="29"/>
      <c r="O140" s="26"/>
      <c r="Q140" s="26"/>
      <c r="S140" s="26"/>
      <c r="U140" s="25"/>
    </row>
    <row r="141" spans="1:21" ht="15.6">
      <c r="A141" s="172"/>
      <c r="B141" s="171"/>
      <c r="C141" s="171"/>
      <c r="D141" s="172"/>
      <c r="E141" s="172"/>
      <c r="F141" s="172"/>
      <c r="G141" s="172"/>
      <c r="H141" s="171"/>
      <c r="I141" s="172"/>
      <c r="J141" s="52"/>
      <c r="K141" s="36"/>
      <c r="L141" s="36"/>
      <c r="M141" s="29"/>
      <c r="N141" s="29"/>
      <c r="O141" s="26"/>
      <c r="Q141" s="26"/>
      <c r="S141" s="26"/>
      <c r="U141" s="25"/>
    </row>
    <row r="142" spans="1:14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29"/>
      <c r="K142" s="29"/>
      <c r="L142" s="29"/>
      <c r="M142" s="29"/>
      <c r="N142" s="29"/>
    </row>
    <row r="143" spans="1:14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29"/>
      <c r="K143" s="29"/>
      <c r="L143" s="29"/>
      <c r="M143" s="29"/>
      <c r="N143" s="29"/>
    </row>
  </sheetData>
  <mergeCells count="157">
    <mergeCell ref="B132:I132"/>
    <mergeCell ref="B120:C120"/>
    <mergeCell ref="B121:C121"/>
    <mergeCell ref="B122:C122"/>
    <mergeCell ref="D80:E80"/>
    <mergeCell ref="B90:G90"/>
    <mergeCell ref="B128:H128"/>
    <mergeCell ref="B80:C80"/>
    <mergeCell ref="B81:C81"/>
    <mergeCell ref="B94:I94"/>
    <mergeCell ref="B111:C111"/>
    <mergeCell ref="B112:C112"/>
    <mergeCell ref="B113:C113"/>
    <mergeCell ref="B114:C114"/>
    <mergeCell ref="B118:C118"/>
    <mergeCell ref="B107:I107"/>
    <mergeCell ref="D86:E86"/>
    <mergeCell ref="B87:C87"/>
    <mergeCell ref="D87:E87"/>
    <mergeCell ref="B88:C88"/>
    <mergeCell ref="D88:E88"/>
    <mergeCell ref="D81:E81"/>
    <mergeCell ref="D82:E82"/>
    <mergeCell ref="D83:E83"/>
    <mergeCell ref="B40:C40"/>
    <mergeCell ref="B29:C29"/>
    <mergeCell ref="B67:I67"/>
    <mergeCell ref="B41:C41"/>
    <mergeCell ref="B42:C42"/>
    <mergeCell ref="B43:C43"/>
    <mergeCell ref="B44:C44"/>
    <mergeCell ref="B45:C45"/>
    <mergeCell ref="B46:C46"/>
    <mergeCell ref="B47:C47"/>
    <mergeCell ref="B48:C48"/>
    <mergeCell ref="B36:I36"/>
    <mergeCell ref="D48:E48"/>
    <mergeCell ref="D39:E39"/>
    <mergeCell ref="D40:E40"/>
    <mergeCell ref="D41:E41"/>
    <mergeCell ref="D42:E42"/>
    <mergeCell ref="D43:E43"/>
    <mergeCell ref="B53:C53"/>
    <mergeCell ref="D53:E53"/>
    <mergeCell ref="B54:C54"/>
    <mergeCell ref="D54:E54"/>
    <mergeCell ref="B55:C55"/>
    <mergeCell ref="D55:E55"/>
    <mergeCell ref="D16:E16"/>
    <mergeCell ref="D17:E17"/>
    <mergeCell ref="D18:E18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3:E13"/>
    <mergeCell ref="D19:E19"/>
    <mergeCell ref="D20:E20"/>
    <mergeCell ref="D21:E21"/>
    <mergeCell ref="D22:E22"/>
    <mergeCell ref="D23:E23"/>
    <mergeCell ref="D14:E14"/>
    <mergeCell ref="D15:E15"/>
    <mergeCell ref="B22:C22"/>
    <mergeCell ref="A2:I2"/>
    <mergeCell ref="G5:H5"/>
    <mergeCell ref="B10:I10"/>
    <mergeCell ref="B11:I11"/>
    <mergeCell ref="B3:D3"/>
    <mergeCell ref="E3:F3"/>
    <mergeCell ref="I3:I6"/>
    <mergeCell ref="B4:D4"/>
    <mergeCell ref="E4:F4"/>
    <mergeCell ref="B8:I8"/>
    <mergeCell ref="B5:D5"/>
    <mergeCell ref="E5:F5"/>
    <mergeCell ref="B6:D6"/>
    <mergeCell ref="E6:F6"/>
    <mergeCell ref="B23:C23"/>
    <mergeCell ref="B27:C27"/>
    <mergeCell ref="B28:C28"/>
    <mergeCell ref="B49:C49"/>
    <mergeCell ref="B50:C50"/>
    <mergeCell ref="B51:C51"/>
    <mergeCell ref="D44:E44"/>
    <mergeCell ref="D45:E45"/>
    <mergeCell ref="D46:E46"/>
    <mergeCell ref="D47:E47"/>
    <mergeCell ref="D38:E38"/>
    <mergeCell ref="D29:E29"/>
    <mergeCell ref="D30:E30"/>
    <mergeCell ref="D31:E31"/>
    <mergeCell ref="D24:E24"/>
    <mergeCell ref="D25:E25"/>
    <mergeCell ref="D26:E26"/>
    <mergeCell ref="D27:E27"/>
    <mergeCell ref="D28:E28"/>
    <mergeCell ref="B32:G32"/>
    <mergeCell ref="B30:C30"/>
    <mergeCell ref="B31:C31"/>
    <mergeCell ref="B38:C38"/>
    <mergeCell ref="B39:C39"/>
    <mergeCell ref="D49:E49"/>
    <mergeCell ref="D50:E50"/>
    <mergeCell ref="D51:E51"/>
    <mergeCell ref="B52:C52"/>
    <mergeCell ref="D52:E52"/>
    <mergeCell ref="B56:C56"/>
    <mergeCell ref="D56:E56"/>
    <mergeCell ref="D75:E75"/>
    <mergeCell ref="D76:E76"/>
    <mergeCell ref="D77:E77"/>
    <mergeCell ref="D78:E78"/>
    <mergeCell ref="D79:E79"/>
    <mergeCell ref="B57:H57"/>
    <mergeCell ref="D71:E71"/>
    <mergeCell ref="D72:E72"/>
    <mergeCell ref="D73:E73"/>
    <mergeCell ref="D74:E74"/>
    <mergeCell ref="B77:C77"/>
    <mergeCell ref="B78:C78"/>
    <mergeCell ref="B79:C79"/>
    <mergeCell ref="B72:C72"/>
    <mergeCell ref="B73:C73"/>
    <mergeCell ref="B71:C71"/>
    <mergeCell ref="B69:I69"/>
    <mergeCell ref="D84:E84"/>
    <mergeCell ref="B85:C85"/>
    <mergeCell ref="D85:E85"/>
    <mergeCell ref="B84:C84"/>
    <mergeCell ref="B86:C86"/>
    <mergeCell ref="D89:E89"/>
    <mergeCell ref="B89:C89"/>
    <mergeCell ref="B82:C82"/>
    <mergeCell ref="B83:C83"/>
    <mergeCell ref="B123:C123"/>
    <mergeCell ref="B124:C124"/>
    <mergeCell ref="B125:C125"/>
    <mergeCell ref="B126:C126"/>
    <mergeCell ref="B127:C127"/>
    <mergeCell ref="B110:C110"/>
    <mergeCell ref="B119:C119"/>
    <mergeCell ref="B74:C74"/>
    <mergeCell ref="B75:C75"/>
    <mergeCell ref="B76:C76"/>
    <mergeCell ref="B109:C109"/>
    <mergeCell ref="B117:C117"/>
    <mergeCell ref="B116:C116"/>
    <mergeCell ref="B115:C115"/>
  </mergeCells>
  <printOptions/>
  <pageMargins left="0.2755905511811024" right="0.2755905511811024" top="0.7480314960629921" bottom="0.7480314960629921" header="0.31496062992125984" footer="0.31496062992125984"/>
  <pageSetup fitToHeight="0" fitToWidth="1" horizontalDpi="600" verticalDpi="600" orientation="portrait" paperSize="9" scale="50" r:id="rId3"/>
  <headerFooter>
    <oddHeader>&amp;L&amp;G</oddHeader>
  </headerFooter>
  <rowBreaks count="4" manualBreakCount="4">
    <brk id="35" max="16383" man="1"/>
    <brk id="66" max="16383" man="1"/>
    <brk id="93" max="16383" man="1"/>
    <brk id="115" max="16383" man="1"/>
  </rowBreaks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Y207"/>
  <sheetViews>
    <sheetView view="pageBreakPreview" zoomScaleSheetLayoutView="100" workbookViewId="0" topLeftCell="A1">
      <selection activeCell="J4" sqref="J4"/>
    </sheetView>
  </sheetViews>
  <sheetFormatPr defaultColWidth="9.33203125" defaultRowHeight="12.75"/>
  <cols>
    <col min="1" max="2" width="20.66015625" style="160" customWidth="1"/>
    <col min="3" max="3" width="25.5" style="160" customWidth="1"/>
    <col min="4" max="4" width="20.66015625" style="160" customWidth="1"/>
    <col min="5" max="5" width="24.33203125" style="160" customWidth="1"/>
    <col min="6" max="9" width="20.66015625" style="160" customWidth="1"/>
    <col min="10" max="11" width="9.33203125" style="24" customWidth="1"/>
    <col min="12" max="12" width="12.33203125" style="24" customWidth="1"/>
    <col min="13" max="13" width="12.16015625" style="24" customWidth="1"/>
    <col min="14" max="16384" width="9.33203125" style="24" customWidth="1"/>
  </cols>
  <sheetData>
    <row r="1" ht="109.8" customHeight="1"/>
    <row r="2" spans="1:10" s="2" customFormat="1" ht="38.25" customHeight="1">
      <c r="A2" s="466" t="s">
        <v>91</v>
      </c>
      <c r="B2" s="467"/>
      <c r="C2" s="467"/>
      <c r="D2" s="467"/>
      <c r="E2" s="467"/>
      <c r="F2" s="467"/>
      <c r="G2" s="467"/>
      <c r="H2" s="467"/>
      <c r="I2" s="467"/>
      <c r="J2" s="6"/>
    </row>
    <row r="3" spans="1:10" s="2" customFormat="1" ht="15">
      <c r="A3" s="66" t="s">
        <v>64</v>
      </c>
      <c r="B3" s="403" t="str">
        <f>'2. Serv Preliminares'!B3:D3</f>
        <v>NORTE AMBIENTAL GESTÃO E SERVIÇOS LTDA</v>
      </c>
      <c r="C3" s="403"/>
      <c r="D3" s="403"/>
      <c r="E3" s="395" t="s">
        <v>87</v>
      </c>
      <c r="F3" s="395"/>
      <c r="G3" s="144" t="str">
        <f>'2. Serv Preliminares'!G3:H3</f>
        <v>ABAETETUBA/PA</v>
      </c>
      <c r="H3" s="142"/>
      <c r="I3" s="462"/>
      <c r="J3" s="6"/>
    </row>
    <row r="4" spans="1:10" s="2" customFormat="1" ht="29.25" customHeight="1">
      <c r="A4" s="66" t="s">
        <v>66</v>
      </c>
      <c r="B4" s="403" t="str">
        <f>'2. Serv Preliminares'!B4:D4</f>
        <v>RECAPEAMENTO DE VIAS URBANAS NO MUNICÍPIO DE ABAETETUBA - PARÁ</v>
      </c>
      <c r="C4" s="403"/>
      <c r="D4" s="403"/>
      <c r="E4" s="394" t="s">
        <v>56</v>
      </c>
      <c r="F4" s="394"/>
      <c r="G4" s="143">
        <f>'2. Serv Preliminares'!G4:H4</f>
        <v>0.2423</v>
      </c>
      <c r="H4" s="142"/>
      <c r="I4" s="462"/>
      <c r="J4" s="6"/>
    </row>
    <row r="5" spans="1:10" s="2" customFormat="1" ht="29.25" customHeight="1">
      <c r="A5" s="67" t="s">
        <v>65</v>
      </c>
      <c r="B5" s="403" t="str">
        <f>'2. Serv Preliminares'!B5:D5</f>
        <v>BAIRROS DO MUNICÍPIO DE ABAETETUBA</v>
      </c>
      <c r="C5" s="403"/>
      <c r="D5" s="403"/>
      <c r="E5" s="395" t="s">
        <v>88</v>
      </c>
      <c r="F5" s="395"/>
      <c r="G5" s="468" t="str">
        <f>'2. Serv Preliminares'!G5:H5</f>
        <v>SINAPI MARÇO/2022 - SICRO JANEIRO/2022</v>
      </c>
      <c r="H5" s="470"/>
      <c r="I5" s="462"/>
      <c r="J5" s="6"/>
    </row>
    <row r="6" spans="1:10" s="2" customFormat="1" ht="29.25" customHeight="1">
      <c r="A6" s="67" t="s">
        <v>89</v>
      </c>
      <c r="B6" s="403" t="str">
        <f>'2. Serv Preliminares'!B6:D6</f>
        <v>Eng. Civil Edilberto Peres Ranieri</v>
      </c>
      <c r="C6" s="403"/>
      <c r="D6" s="403"/>
      <c r="E6" s="395" t="s">
        <v>90</v>
      </c>
      <c r="F6" s="395"/>
      <c r="G6" s="144" t="str">
        <f>'2. Serv Preliminares'!G6:H6</f>
        <v>1505344557PA</v>
      </c>
      <c r="H6" s="142"/>
      <c r="I6" s="462"/>
      <c r="J6" s="6"/>
    </row>
    <row r="7" spans="1:10" s="2" customFormat="1" ht="15.75" customHeight="1">
      <c r="A7" s="139"/>
      <c r="B7" s="140"/>
      <c r="C7" s="140"/>
      <c r="D7" s="140"/>
      <c r="E7" s="140"/>
      <c r="F7" s="140"/>
      <c r="G7" s="140"/>
      <c r="H7" s="140"/>
      <c r="I7" s="141"/>
      <c r="J7" s="6"/>
    </row>
    <row r="8" spans="1:14" ht="12.75">
      <c r="A8" s="158">
        <f>ORÇ!C25</f>
        <v>5</v>
      </c>
      <c r="B8" s="576" t="str">
        <f>ORÇ!D25</f>
        <v xml:space="preserve">SINALIZAÇÃO </v>
      </c>
      <c r="C8" s="576"/>
      <c r="D8" s="576"/>
      <c r="E8" s="576"/>
      <c r="F8" s="576"/>
      <c r="G8" s="576"/>
      <c r="H8" s="576"/>
      <c r="I8" s="576"/>
      <c r="J8"/>
      <c r="K8"/>
      <c r="L8"/>
      <c r="M8"/>
      <c r="N8"/>
    </row>
    <row r="9" spans="1:14" ht="12.75">
      <c r="A9" s="159"/>
      <c r="B9" s="161"/>
      <c r="C9" s="161"/>
      <c r="D9" s="161"/>
      <c r="E9" s="161"/>
      <c r="F9" s="161"/>
      <c r="G9" s="161"/>
      <c r="H9" s="161"/>
      <c r="I9" s="161"/>
      <c r="J9"/>
      <c r="K9"/>
      <c r="L9"/>
      <c r="M9"/>
      <c r="N9"/>
    </row>
    <row r="10" spans="1:14" ht="12.75">
      <c r="A10" s="170" t="str">
        <f>ORÇ!C26</f>
        <v>5.1</v>
      </c>
      <c r="B10" s="571" t="str">
        <f>ORÇ!D26</f>
        <v>SINALIZAÇÃO HORIZONTAL</v>
      </c>
      <c r="C10" s="571"/>
      <c r="D10" s="571"/>
      <c r="E10" s="571"/>
      <c r="F10" s="571"/>
      <c r="G10" s="571"/>
      <c r="H10" s="571"/>
      <c r="I10" s="571"/>
      <c r="J10" s="2"/>
      <c r="K10" s="2"/>
      <c r="L10" s="2"/>
      <c r="M10" s="2"/>
      <c r="N10" s="2"/>
    </row>
    <row r="11" spans="1:15" ht="33" customHeight="1">
      <c r="A11" s="170" t="str">
        <f>ORÇ!C27</f>
        <v>5.1.1</v>
      </c>
      <c r="B11" s="571" t="str">
        <f>ORÇ!D27</f>
        <v>PINTURA DE EIXO VIÁRIO SOBRE ASFALTO COM TINTA RETRORREFLETIVA A BASE DE RESINA ACRÍLICA COM MICROESFERAS DE VIDRO, APLICAÇÃO MECÂNICA COM DEMARCADORA AUTOPROPELIDA. AF_05/2021</v>
      </c>
      <c r="C11" s="571"/>
      <c r="D11" s="571"/>
      <c r="E11" s="571"/>
      <c r="F11" s="571"/>
      <c r="G11" s="571"/>
      <c r="H11" s="571"/>
      <c r="I11" s="571"/>
      <c r="J11"/>
      <c r="K11"/>
      <c r="L11"/>
      <c r="M11"/>
      <c r="N11"/>
      <c r="O11" s="44"/>
    </row>
    <row r="13" spans="1:15" ht="15">
      <c r="A13" s="577" t="s">
        <v>170</v>
      </c>
      <c r="B13" s="577"/>
      <c r="C13" s="577"/>
      <c r="D13" s="577"/>
      <c r="E13" s="577"/>
      <c r="F13" s="577"/>
      <c r="G13" s="577"/>
      <c r="H13" s="577"/>
      <c r="I13" s="164"/>
      <c r="J13" s="2"/>
      <c r="K13" s="2"/>
      <c r="L13" s="2"/>
      <c r="M13" s="2"/>
      <c r="N13" s="2"/>
      <c r="O13" s="44"/>
    </row>
    <row r="14" spans="1:23" ht="24" customHeight="1">
      <c r="A14" s="272" t="s">
        <v>6</v>
      </c>
      <c r="B14" s="550" t="s">
        <v>110</v>
      </c>
      <c r="C14" s="551"/>
      <c r="D14" s="554" t="s">
        <v>69</v>
      </c>
      <c r="E14" s="554"/>
      <c r="F14" s="193" t="s">
        <v>111</v>
      </c>
      <c r="G14" s="193" t="s">
        <v>134</v>
      </c>
      <c r="H14" s="193" t="s">
        <v>135</v>
      </c>
      <c r="I14" s="49"/>
      <c r="J14" s="49"/>
      <c r="K14" s="49"/>
      <c r="L14" s="49"/>
      <c r="M14" s="49"/>
      <c r="N14" s="49"/>
      <c r="O14" s="29"/>
      <c r="P14" s="29"/>
      <c r="Q14" s="26"/>
      <c r="S14" s="26"/>
      <c r="U14" s="26"/>
      <c r="W14" s="25"/>
    </row>
    <row r="15" spans="1:23" ht="15" customHeight="1">
      <c r="A15" s="273">
        <v>1</v>
      </c>
      <c r="B15" s="566" t="str">
        <f>'DADOS DE ENTRADA'!B10:B10</f>
        <v>AV. SÃO PAULO</v>
      </c>
      <c r="C15" s="567"/>
      <c r="D15" s="568" t="str">
        <f>'DADOS DE ENTRADA'!C10</f>
        <v>Aviação/ São Lourenço/ Francilândia</v>
      </c>
      <c r="E15" s="568"/>
      <c r="F15" s="224">
        <f>'DADOS DE ENTRADA'!F10</f>
        <v>1241</v>
      </c>
      <c r="G15" s="231" t="str">
        <f>IF('DADOS DE ENTRADA'!G10&gt;=6,"3","2")</f>
        <v>3</v>
      </c>
      <c r="H15" s="224">
        <f>ROUND((F15*G15),2)</f>
        <v>3723</v>
      </c>
      <c r="I15" s="49"/>
      <c r="J15" s="49"/>
      <c r="K15" s="49"/>
      <c r="L15" s="49"/>
      <c r="M15" s="49"/>
      <c r="N15" s="49"/>
      <c r="O15" s="29"/>
      <c r="P15" s="29"/>
      <c r="Q15" s="26"/>
      <c r="S15" s="26"/>
      <c r="U15" s="26"/>
      <c r="W15" s="25"/>
    </row>
    <row r="16" spans="1:23" ht="15.75" customHeight="1">
      <c r="A16" s="273">
        <v>2</v>
      </c>
      <c r="B16" s="566" t="str">
        <f>'DADOS DE ENTRADA'!B11:B11</f>
        <v>AV. BARÃO DO RIO BRANCO</v>
      </c>
      <c r="C16" s="567"/>
      <c r="D16" s="568" t="str">
        <f>'DADOS DE ENTRADA'!C11</f>
        <v>Algodoal/ Centro/ São José/ São João</v>
      </c>
      <c r="E16" s="568"/>
      <c r="F16" s="224">
        <f>'DADOS DE ENTRADA'!F11</f>
        <v>2918</v>
      </c>
      <c r="G16" s="231" t="str">
        <f>IF('DADOS DE ENTRADA'!G11&gt;=6,"3","2")</f>
        <v>3</v>
      </c>
      <c r="H16" s="224">
        <f aca="true" t="shared" si="0" ref="H16:H23">ROUND((F16*G16),2)</f>
        <v>8754</v>
      </c>
      <c r="I16" s="49"/>
      <c r="J16" s="49"/>
      <c r="K16" s="57"/>
      <c r="L16" s="52"/>
      <c r="M16" s="52"/>
      <c r="N16" s="49"/>
      <c r="O16" s="29"/>
      <c r="P16" s="29"/>
      <c r="Q16" s="26"/>
      <c r="S16" s="26"/>
      <c r="U16" s="26"/>
      <c r="W16" s="25"/>
    </row>
    <row r="17" spans="1:23" ht="15.75" customHeight="1">
      <c r="A17" s="273">
        <v>3</v>
      </c>
      <c r="B17" s="566" t="str">
        <f>'DADOS DE ENTRADA'!B12:B12</f>
        <v xml:space="preserve"> RUA MAGNO DE ARAÚJO</v>
      </c>
      <c r="C17" s="567"/>
      <c r="D17" s="568" t="str">
        <f>'DADOS DE ENTRADA'!C12</f>
        <v>Algodoal/ Centro/ São José/ São João</v>
      </c>
      <c r="E17" s="568"/>
      <c r="F17" s="224">
        <f>'DADOS DE ENTRADA'!F12</f>
        <v>1007</v>
      </c>
      <c r="G17" s="231" t="str">
        <f>IF('DADOS DE ENTRADA'!G12&gt;=6,"3","2")</f>
        <v>3</v>
      </c>
      <c r="H17" s="224">
        <f t="shared" si="0"/>
        <v>3021</v>
      </c>
      <c r="I17" s="49"/>
      <c r="J17" s="49"/>
      <c r="K17" s="57"/>
      <c r="L17" s="57"/>
      <c r="M17" s="57"/>
      <c r="N17" s="49"/>
      <c r="O17" s="29"/>
      <c r="P17" s="29"/>
      <c r="Q17" s="26"/>
      <c r="S17" s="26"/>
      <c r="U17" s="26"/>
      <c r="W17" s="25"/>
    </row>
    <row r="18" spans="1:23" ht="15.75" customHeight="1">
      <c r="A18" s="273">
        <v>4</v>
      </c>
      <c r="B18" s="566" t="str">
        <f>'DADOS DE ENTRADA'!B13:B13</f>
        <v>TV. ACRE</v>
      </c>
      <c r="C18" s="567"/>
      <c r="D18" s="568" t="str">
        <f>'DADOS DE ENTRADA'!C13</f>
        <v>Francilândia</v>
      </c>
      <c r="E18" s="568"/>
      <c r="F18" s="224">
        <f>'DADOS DE ENTRADA'!F13</f>
        <v>725</v>
      </c>
      <c r="G18" s="231" t="str">
        <f>IF('DADOS DE ENTRADA'!G13&gt;=6,"3","2")</f>
        <v>3</v>
      </c>
      <c r="H18" s="224">
        <f t="shared" si="0"/>
        <v>2175</v>
      </c>
      <c r="I18" s="49"/>
      <c r="J18" s="49"/>
      <c r="K18" s="57"/>
      <c r="L18" s="57"/>
      <c r="M18" s="57"/>
      <c r="N18" s="49"/>
      <c r="O18" s="29"/>
      <c r="P18" s="29"/>
      <c r="Q18" s="26"/>
      <c r="S18" s="26"/>
      <c r="U18" s="26"/>
      <c r="W18" s="25"/>
    </row>
    <row r="19" spans="1:23" ht="15.75" customHeight="1">
      <c r="A19" s="293">
        <v>5</v>
      </c>
      <c r="B19" s="572" t="str">
        <f>'DADOS DE ENTRADA'!B14:B14</f>
        <v>AV. ESPÍRITO SANTO</v>
      </c>
      <c r="C19" s="573"/>
      <c r="D19" s="574" t="str">
        <f>'DADOS DE ENTRADA'!C14</f>
        <v>Francilândia</v>
      </c>
      <c r="E19" s="575"/>
      <c r="F19" s="224">
        <f>'DADOS DE ENTRADA'!F14</f>
        <v>798</v>
      </c>
      <c r="G19" s="231" t="str">
        <f>IF('DADOS DE ENTRADA'!G14&gt;=6,"3","2")</f>
        <v>3</v>
      </c>
      <c r="H19" s="224">
        <f t="shared" si="0"/>
        <v>2394</v>
      </c>
      <c r="I19" s="49"/>
      <c r="J19" s="49"/>
      <c r="K19" s="57"/>
      <c r="L19" s="57"/>
      <c r="M19" s="57"/>
      <c r="N19" s="49"/>
      <c r="O19" s="29"/>
      <c r="P19" s="29"/>
      <c r="Q19" s="26"/>
      <c r="S19" s="26"/>
      <c r="U19" s="26"/>
      <c r="W19" s="25"/>
    </row>
    <row r="20" spans="1:23" ht="15.75" customHeight="1">
      <c r="A20" s="293">
        <v>6</v>
      </c>
      <c r="B20" s="572" t="str">
        <f>'DADOS DE ENTRADA'!B15:B15</f>
        <v>RUA LAURO SODRÉ</v>
      </c>
      <c r="C20" s="573"/>
      <c r="D20" s="559" t="str">
        <f>'DADOS DE ENTRADA'!C15</f>
        <v>São Lourenço/ Centro</v>
      </c>
      <c r="E20" s="560"/>
      <c r="F20" s="224">
        <f>'DADOS DE ENTRADA'!F15</f>
        <v>1578</v>
      </c>
      <c r="G20" s="231" t="str">
        <f>IF('DADOS DE ENTRADA'!G16&gt;=6,"3","2")</f>
        <v>3</v>
      </c>
      <c r="H20" s="224">
        <f t="shared" si="0"/>
        <v>4734</v>
      </c>
      <c r="I20" s="49"/>
      <c r="J20" s="49"/>
      <c r="K20" s="57"/>
      <c r="L20" s="57"/>
      <c r="M20" s="57"/>
      <c r="N20" s="49"/>
      <c r="O20" s="29"/>
      <c r="P20" s="29"/>
      <c r="Q20" s="26"/>
      <c r="S20" s="26"/>
      <c r="U20" s="26"/>
      <c r="W20" s="25"/>
    </row>
    <row r="21" spans="1:23" ht="15.75" customHeight="1">
      <c r="A21" s="293">
        <v>7</v>
      </c>
      <c r="B21" s="572" t="str">
        <f>'DADOS DE ENTRADA'!B16:B16</f>
        <v>TV. ARISTIDES REIS E SILVA</v>
      </c>
      <c r="C21" s="573"/>
      <c r="D21" s="559" t="str">
        <f>'DADOS DE ENTRADA'!C16</f>
        <v>São José/ São Lourenço/ Aviação</v>
      </c>
      <c r="E21" s="560"/>
      <c r="F21" s="224">
        <f>'DADOS DE ENTRADA'!F16</f>
        <v>1574</v>
      </c>
      <c r="G21" s="231" t="str">
        <f>IF('DADOS DE ENTRADA'!G18&gt;=6,"3","2")</f>
        <v>3</v>
      </c>
      <c r="H21" s="224">
        <f t="shared" si="0"/>
        <v>4722</v>
      </c>
      <c r="I21" s="49"/>
      <c r="J21" s="49"/>
      <c r="K21" s="57"/>
      <c r="L21" s="57"/>
      <c r="M21" s="57"/>
      <c r="N21" s="49"/>
      <c r="O21" s="29"/>
      <c r="P21" s="29"/>
      <c r="Q21" s="26"/>
      <c r="S21" s="26"/>
      <c r="U21" s="26"/>
      <c r="W21" s="25"/>
    </row>
    <row r="22" spans="1:23" ht="15.75" customHeight="1">
      <c r="A22" s="273">
        <v>8</v>
      </c>
      <c r="B22" s="566" t="str">
        <f>'DADOS DE ENTRADA'!B17:B17</f>
        <v>RUA JOSÉ GONÇALVES</v>
      </c>
      <c r="C22" s="567"/>
      <c r="D22" s="568" t="str">
        <f>'DADOS DE ENTRADA'!C17</f>
        <v>São José/ São Lourenço/ Aviação</v>
      </c>
      <c r="E22" s="568"/>
      <c r="F22" s="224">
        <f>'DADOS DE ENTRADA'!F17</f>
        <v>1460</v>
      </c>
      <c r="G22" s="231" t="str">
        <f>IF('DADOS DE ENTRADA'!G20&gt;=6,"3","2")</f>
        <v>2</v>
      </c>
      <c r="H22" s="224">
        <f t="shared" si="0"/>
        <v>2920</v>
      </c>
      <c r="I22" s="49"/>
      <c r="J22" s="49"/>
      <c r="K22" s="57"/>
      <c r="L22" s="57"/>
      <c r="M22" s="57"/>
      <c r="N22" s="49"/>
      <c r="O22" s="29"/>
      <c r="P22" s="29"/>
      <c r="Q22" s="26"/>
      <c r="S22" s="26"/>
      <c r="U22" s="26"/>
      <c r="W22" s="25"/>
    </row>
    <row r="23" spans="1:23" ht="15.6">
      <c r="A23" s="273">
        <v>9</v>
      </c>
      <c r="B23" s="566" t="str">
        <f>'DADOS DE ENTRADA'!B18:B18</f>
        <v>RUA D. PEDRO I</v>
      </c>
      <c r="C23" s="567"/>
      <c r="D23" s="568" t="str">
        <f>'DADOS DE ENTRADA'!C18</f>
        <v>São Lorenço/ Aviação</v>
      </c>
      <c r="E23" s="568"/>
      <c r="F23" s="224">
        <f>'DADOS DE ENTRADA'!F18</f>
        <v>1268</v>
      </c>
      <c r="G23" s="231" t="str">
        <f>IF('DADOS DE ENTRADA'!G21&gt;=6,"3","2")</f>
        <v>3</v>
      </c>
      <c r="H23" s="224">
        <f t="shared" si="0"/>
        <v>3804</v>
      </c>
      <c r="I23" s="49"/>
      <c r="J23" s="49"/>
      <c r="K23" s="57"/>
      <c r="L23" s="57"/>
      <c r="M23" s="57"/>
      <c r="N23" s="49"/>
      <c r="O23" s="29"/>
      <c r="P23" s="29"/>
      <c r="Q23" s="26"/>
      <c r="S23" s="26"/>
      <c r="U23" s="26"/>
      <c r="W23" s="25"/>
    </row>
    <row r="24" spans="1:23" ht="15.75" customHeight="1">
      <c r="A24" s="273">
        <v>10</v>
      </c>
      <c r="B24" s="566" t="str">
        <f>'DADOS DE ENTRADA'!B19:B19</f>
        <v>RUA 01 DE MAIO</v>
      </c>
      <c r="C24" s="567"/>
      <c r="D24" s="568" t="str">
        <f>'DADOS DE ENTRADA'!C19</f>
        <v>Centro/ São Lourenço</v>
      </c>
      <c r="E24" s="568"/>
      <c r="F24" s="224">
        <f>'DADOS DE ENTRADA'!F19</f>
        <v>1014</v>
      </c>
      <c r="G24" s="231" t="str">
        <f>IF('DADOS DE ENTRADA'!G22&gt;=6,"3","2")</f>
        <v>3</v>
      </c>
      <c r="H24" s="224">
        <f>ROUND((F24*G24),2)</f>
        <v>3042</v>
      </c>
      <c r="I24" s="49"/>
      <c r="J24" s="49"/>
      <c r="K24" s="57"/>
      <c r="L24" s="57"/>
      <c r="M24" s="57"/>
      <c r="N24" s="49"/>
      <c r="O24" s="29"/>
      <c r="P24" s="29"/>
      <c r="Q24" s="26"/>
      <c r="S24" s="26"/>
      <c r="U24" s="26"/>
      <c r="W24" s="25"/>
    </row>
    <row r="25" spans="1:23" ht="15.75" customHeight="1">
      <c r="A25" s="293">
        <v>11</v>
      </c>
      <c r="B25" s="572" t="str">
        <f>'DADOS DE ENTRADA'!B20:B20</f>
        <v>RUA PADRE PFEL</v>
      </c>
      <c r="C25" s="573"/>
      <c r="D25" s="559" t="str">
        <f>'DADOS DE ENTRADA'!C20</f>
        <v>São Lourenço</v>
      </c>
      <c r="E25" s="560"/>
      <c r="F25" s="224">
        <f>'DADOS DE ENTRADA'!F20</f>
        <v>336</v>
      </c>
      <c r="G25" s="231" t="str">
        <f>IF('DADOS DE ENTRADA'!G23&gt;=6,"3","2")</f>
        <v>3</v>
      </c>
      <c r="H25" s="224">
        <f aca="true" t="shared" si="1" ref="H25:H27">ROUND((F25*G25),2)</f>
        <v>1008</v>
      </c>
      <c r="I25" s="49"/>
      <c r="J25" s="49"/>
      <c r="K25" s="57"/>
      <c r="L25" s="57"/>
      <c r="M25" s="57"/>
      <c r="N25" s="49"/>
      <c r="O25" s="29"/>
      <c r="P25" s="29"/>
      <c r="Q25" s="26"/>
      <c r="S25" s="26"/>
      <c r="U25" s="26"/>
      <c r="W25" s="25"/>
    </row>
    <row r="26" spans="1:23" ht="15.75" customHeight="1">
      <c r="A26" s="273">
        <v>12</v>
      </c>
      <c r="B26" s="566" t="str">
        <f>'DADOS DE ENTRADA'!B21:B21</f>
        <v>RUA 07 DE SETEMBRO</v>
      </c>
      <c r="C26" s="567"/>
      <c r="D26" s="568" t="str">
        <f>'DADOS DE ENTRADA'!C21</f>
        <v>Centro/ São Lourenço</v>
      </c>
      <c r="E26" s="568"/>
      <c r="F26" s="224">
        <f>'DADOS DE ENTRADA'!F21</f>
        <v>915</v>
      </c>
      <c r="G26" s="231" t="str">
        <f>IF('DADOS DE ENTRADA'!G25&gt;=6,"3","2")</f>
        <v>3</v>
      </c>
      <c r="H26" s="224">
        <f t="shared" si="1"/>
        <v>2745</v>
      </c>
      <c r="I26" s="49"/>
      <c r="J26" s="49"/>
      <c r="K26" s="57"/>
      <c r="L26" s="57"/>
      <c r="M26" s="57"/>
      <c r="N26" s="49"/>
      <c r="O26" s="29"/>
      <c r="P26" s="29"/>
      <c r="Q26" s="26"/>
      <c r="S26" s="26"/>
      <c r="U26" s="26"/>
      <c r="W26" s="25"/>
    </row>
    <row r="27" spans="1:23" ht="15.75" customHeight="1">
      <c r="A27" s="273">
        <v>13</v>
      </c>
      <c r="B27" s="566" t="str">
        <f>'DADOS DE ENTRADA'!B22:B22</f>
        <v>RUA HAROLDO ARAÚJO</v>
      </c>
      <c r="C27" s="567"/>
      <c r="D27" s="568" t="str">
        <f>'DADOS DE ENTRADA'!C22</f>
        <v>Aviação</v>
      </c>
      <c r="E27" s="568"/>
      <c r="F27" s="224">
        <f>'DADOS DE ENTRADA'!F22</f>
        <v>985</v>
      </c>
      <c r="G27" s="231" t="str">
        <f>IF('DADOS DE ENTRADA'!G26&gt;=6,"3","2")</f>
        <v>3</v>
      </c>
      <c r="H27" s="224">
        <f t="shared" si="1"/>
        <v>2955</v>
      </c>
      <c r="I27" s="49"/>
      <c r="J27" s="49"/>
      <c r="K27" s="57"/>
      <c r="L27" s="57"/>
      <c r="M27" s="57"/>
      <c r="N27" s="49"/>
      <c r="O27" s="29"/>
      <c r="P27" s="29"/>
      <c r="Q27" s="26"/>
      <c r="S27" s="26"/>
      <c r="U27" s="26"/>
      <c r="W27" s="25"/>
    </row>
    <row r="28" spans="1:23" ht="15.75" customHeight="1">
      <c r="A28" s="273">
        <v>14</v>
      </c>
      <c r="B28" s="566" t="str">
        <f>'DADOS DE ENTRADA'!B23:B23</f>
        <v>AV. HILDO TAVARES</v>
      </c>
      <c r="C28" s="567"/>
      <c r="D28" s="568" t="str">
        <f>'DADOS DE ENTRADA'!C23</f>
        <v>São Sebastião</v>
      </c>
      <c r="E28" s="568"/>
      <c r="F28" s="224">
        <f>'DADOS DE ENTRADA'!F23</f>
        <v>816</v>
      </c>
      <c r="G28" s="231" t="str">
        <f>IF('DADOS DE ENTRADA'!G27&gt;=6,"3","2")</f>
        <v>3</v>
      </c>
      <c r="H28" s="224">
        <f aca="true" t="shared" si="2" ref="H28:H32">ROUND((F28*G28),2)</f>
        <v>2448</v>
      </c>
      <c r="I28" s="49"/>
      <c r="J28" s="49"/>
      <c r="K28" s="57"/>
      <c r="L28" s="57"/>
      <c r="M28" s="57"/>
      <c r="N28" s="49"/>
      <c r="O28" s="29"/>
      <c r="P28" s="29"/>
      <c r="Q28" s="26"/>
      <c r="S28" s="26"/>
      <c r="U28" s="26"/>
      <c r="W28" s="25"/>
    </row>
    <row r="29" spans="1:23" ht="15.75" customHeight="1">
      <c r="A29" s="273">
        <v>15</v>
      </c>
      <c r="B29" s="566" t="str">
        <f>'DADOS DE ENTRADA'!B24:B24</f>
        <v>TV. BIBIANO CARDOSO</v>
      </c>
      <c r="C29" s="567"/>
      <c r="D29" s="568" t="str">
        <f>'DADOS DE ENTRADA'!C24</f>
        <v>São Sebastião</v>
      </c>
      <c r="E29" s="568"/>
      <c r="F29" s="224">
        <f>'DADOS DE ENTRADA'!F24</f>
        <v>1046</v>
      </c>
      <c r="G29" s="231" t="str">
        <f>IF('DADOS DE ENTRADA'!G28&gt;=6,"3","2")</f>
        <v>2</v>
      </c>
      <c r="H29" s="224">
        <f t="shared" si="2"/>
        <v>2092</v>
      </c>
      <c r="I29" s="49"/>
      <c r="J29" s="49"/>
      <c r="K29" s="57"/>
      <c r="L29" s="57"/>
      <c r="M29" s="57"/>
      <c r="N29" s="49"/>
      <c r="O29" s="29"/>
      <c r="P29" s="29"/>
      <c r="Q29" s="26"/>
      <c r="S29" s="26"/>
      <c r="U29" s="26"/>
      <c r="W29" s="25"/>
    </row>
    <row r="30" spans="1:23" ht="27" customHeight="1">
      <c r="A30" s="273">
        <v>16</v>
      </c>
      <c r="B30" s="566" t="str">
        <f>'DADOS DE ENTRADA'!B25:B25</f>
        <v>RAMAL MANOEL DE ABREU (ACESSO UFPA)</v>
      </c>
      <c r="C30" s="567"/>
      <c r="D30" s="552" t="str">
        <f>'DADOS DE ENTRADA'!C25</f>
        <v>Cristo/ Mutirão</v>
      </c>
      <c r="E30" s="552"/>
      <c r="F30" s="224">
        <f>'DADOS DE ENTRADA'!F25</f>
        <v>1530</v>
      </c>
      <c r="G30" s="231" t="str">
        <f>IF('DADOS DE ENTRADA'!G29&gt;=6,"3","2")</f>
        <v>2</v>
      </c>
      <c r="H30" s="224">
        <f t="shared" si="2"/>
        <v>3060</v>
      </c>
      <c r="I30" s="49"/>
      <c r="J30" s="49"/>
      <c r="K30" s="57"/>
      <c r="L30" s="57"/>
      <c r="M30" s="57"/>
      <c r="N30" s="49"/>
      <c r="O30" s="29"/>
      <c r="P30" s="29"/>
      <c r="Q30" s="26"/>
      <c r="S30" s="26"/>
      <c r="U30" s="26"/>
      <c r="W30" s="25"/>
    </row>
    <row r="31" spans="1:23" ht="15.75" customHeight="1">
      <c r="A31" s="273">
        <v>17</v>
      </c>
      <c r="B31" s="566" t="str">
        <f>'DADOS DE ENTRADA'!B26:B26</f>
        <v>TV. JOAO DE DEUS</v>
      </c>
      <c r="C31" s="567"/>
      <c r="D31" s="568" t="str">
        <f>'DADOS DE ENTRADA'!C26</f>
        <v>Aviação</v>
      </c>
      <c r="E31" s="568"/>
      <c r="F31" s="224">
        <f>'DADOS DE ENTRADA'!F26</f>
        <v>585</v>
      </c>
      <c r="G31" s="231" t="str">
        <f>IF('DADOS DE ENTRADA'!G30&gt;=6,"3","2")</f>
        <v>2</v>
      </c>
      <c r="H31" s="224">
        <f t="shared" si="2"/>
        <v>1170</v>
      </c>
      <c r="I31" s="49"/>
      <c r="J31" s="49"/>
      <c r="K31" s="57"/>
      <c r="L31" s="57"/>
      <c r="M31" s="57"/>
      <c r="N31" s="49"/>
      <c r="O31" s="29"/>
      <c r="P31" s="29"/>
      <c r="Q31" s="26"/>
      <c r="S31" s="26"/>
      <c r="U31" s="26"/>
      <c r="W31" s="25"/>
    </row>
    <row r="32" spans="1:23" ht="15.75" customHeight="1">
      <c r="A32" s="273">
        <v>18</v>
      </c>
      <c r="B32" s="566" t="str">
        <f>'DADOS DE ENTRADA'!B27:B27</f>
        <v>TV. ABÍLIO SOUZA</v>
      </c>
      <c r="C32" s="567"/>
      <c r="D32" s="568" t="str">
        <f>'DADOS DE ENTRADA'!C27</f>
        <v>Cristo</v>
      </c>
      <c r="E32" s="568"/>
      <c r="F32" s="224">
        <f>'DADOS DE ENTRADA'!F27</f>
        <v>494</v>
      </c>
      <c r="G32" s="231" t="str">
        <f>IF('DADOS DE ENTRADA'!G31&gt;=6,"3","2")</f>
        <v>2</v>
      </c>
      <c r="H32" s="224">
        <f t="shared" si="2"/>
        <v>988</v>
      </c>
      <c r="I32" s="49"/>
      <c r="J32" s="49"/>
      <c r="K32" s="57"/>
      <c r="L32" s="57"/>
      <c r="M32" s="57"/>
      <c r="N32" s="49"/>
      <c r="O32" s="29"/>
      <c r="P32" s="29"/>
      <c r="Q32" s="26"/>
      <c r="S32" s="26"/>
      <c r="U32" s="26"/>
      <c r="W32" s="25"/>
    </row>
    <row r="33" spans="1:25" ht="15.6">
      <c r="A33" s="168"/>
      <c r="B33" s="578" t="s">
        <v>44</v>
      </c>
      <c r="C33" s="578"/>
      <c r="D33" s="578"/>
      <c r="E33" s="578"/>
      <c r="F33" s="578"/>
      <c r="G33" s="578"/>
      <c r="H33" s="225">
        <f>SUM(H15:H32)</f>
        <v>55755</v>
      </c>
      <c r="I33" s="24"/>
      <c r="J33" s="50"/>
      <c r="K33" s="49"/>
      <c r="L33" s="49"/>
      <c r="M33" s="57"/>
      <c r="N33" s="57"/>
      <c r="O33" s="57"/>
      <c r="P33" s="49"/>
      <c r="Q33" s="29"/>
      <c r="R33" s="29"/>
      <c r="S33" s="26"/>
      <c r="U33" s="26"/>
      <c r="W33" s="26"/>
      <c r="Y33" s="25"/>
    </row>
    <row r="34" spans="1:25" ht="15.6">
      <c r="A34" s="168"/>
      <c r="B34" s="162"/>
      <c r="C34" s="162"/>
      <c r="D34" s="162"/>
      <c r="E34" s="166"/>
      <c r="F34" s="166"/>
      <c r="G34" s="162"/>
      <c r="H34" s="50"/>
      <c r="I34" s="166"/>
      <c r="J34" s="50"/>
      <c r="K34" s="49"/>
      <c r="L34" s="49"/>
      <c r="M34" s="57"/>
      <c r="N34" s="57"/>
      <c r="O34" s="57"/>
      <c r="P34" s="49"/>
      <c r="Q34" s="29"/>
      <c r="R34" s="29"/>
      <c r="S34" s="26"/>
      <c r="U34" s="26"/>
      <c r="W34" s="26"/>
      <c r="Y34" s="25"/>
    </row>
    <row r="35" spans="1:19" ht="15">
      <c r="A35" s="168"/>
      <c r="B35" s="156" t="s">
        <v>136</v>
      </c>
      <c r="C35" s="226">
        <f>H33</f>
        <v>55755</v>
      </c>
      <c r="D35" s="214" t="s">
        <v>2</v>
      </c>
      <c r="E35" s="166"/>
      <c r="F35" s="166"/>
      <c r="G35" s="162"/>
      <c r="H35" s="169"/>
      <c r="I35" s="162"/>
      <c r="J35" s="44"/>
      <c r="K35" s="43"/>
      <c r="L35" s="43"/>
      <c r="M35" s="45"/>
      <c r="N35" s="46"/>
      <c r="O35" s="30"/>
      <c r="P35" s="28"/>
      <c r="Q35" s="27"/>
      <c r="S35" s="25"/>
    </row>
    <row r="36" spans="1:17" ht="15">
      <c r="A36" s="162"/>
      <c r="B36" s="165"/>
      <c r="C36" s="167"/>
      <c r="D36" s="167"/>
      <c r="E36" s="190"/>
      <c r="F36" s="167"/>
      <c r="I36" s="175"/>
      <c r="J36" s="32"/>
      <c r="K36" s="32"/>
      <c r="L36" s="37"/>
      <c r="M36" s="37"/>
      <c r="N36" s="31"/>
      <c r="O36" s="31"/>
      <c r="P36" s="28"/>
      <c r="Q36" s="29"/>
    </row>
    <row r="37" spans="1:15" ht="15">
      <c r="A37" s="170" t="str">
        <f>ORÇ!C28</f>
        <v>5.2</v>
      </c>
      <c r="B37" s="571" t="str">
        <f>ORÇ!D28</f>
        <v>SINALIZAÇÃO VERTICAL</v>
      </c>
      <c r="C37" s="571"/>
      <c r="D37" s="571"/>
      <c r="E37" s="571"/>
      <c r="F37" s="571"/>
      <c r="G37" s="571"/>
      <c r="H37" s="571"/>
      <c r="I37" s="571"/>
      <c r="J37"/>
      <c r="K37"/>
      <c r="L37"/>
      <c r="M37"/>
      <c r="N37"/>
      <c r="O37" s="44"/>
    </row>
    <row r="38" spans="1:17" ht="15">
      <c r="A38" s="170" t="str">
        <f>ORÇ!C29</f>
        <v>5.2.1</v>
      </c>
      <c r="B38" s="571" t="str">
        <f>ORÇ!D29</f>
        <v>Placa de regulamentação em aço D = 0,60 m - película retrorrefletiva tipo I + SI - fornecimento e implantação</v>
      </c>
      <c r="C38" s="571"/>
      <c r="D38" s="571"/>
      <c r="E38" s="571"/>
      <c r="F38" s="571"/>
      <c r="G38" s="571"/>
      <c r="H38" s="571"/>
      <c r="I38" s="571"/>
      <c r="J38" s="31"/>
      <c r="K38" s="31"/>
      <c r="L38" s="31"/>
      <c r="M38" s="31"/>
      <c r="N38" s="31"/>
      <c r="O38" s="31"/>
      <c r="P38" s="29"/>
      <c r="Q38" s="29"/>
    </row>
    <row r="39" spans="1:16" ht="15">
      <c r="A39" s="170"/>
      <c r="B39" s="245"/>
      <c r="C39" s="245"/>
      <c r="D39" s="245"/>
      <c r="E39" s="245"/>
      <c r="F39" s="245"/>
      <c r="G39" s="245"/>
      <c r="H39" s="245"/>
      <c r="I39" s="31"/>
      <c r="J39" s="31"/>
      <c r="K39" s="31"/>
      <c r="L39" s="31"/>
      <c r="M39" s="31"/>
      <c r="N39" s="31"/>
      <c r="O39" s="29"/>
      <c r="P39" s="29"/>
    </row>
    <row r="40" spans="1:14" ht="15">
      <c r="A40" s="582" t="s">
        <v>170</v>
      </c>
      <c r="B40" s="583"/>
      <c r="C40" s="583"/>
      <c r="D40" s="583"/>
      <c r="E40" s="583"/>
      <c r="F40" s="584"/>
      <c r="G40" s="245"/>
      <c r="H40" s="164"/>
      <c r="I40" s="2"/>
      <c r="J40" s="2"/>
      <c r="K40" s="2"/>
      <c r="L40" s="2"/>
      <c r="M40" s="2"/>
      <c r="N40" s="44"/>
    </row>
    <row r="41" spans="1:22" ht="15">
      <c r="A41" s="272" t="s">
        <v>6</v>
      </c>
      <c r="B41" s="550" t="s">
        <v>110</v>
      </c>
      <c r="C41" s="551"/>
      <c r="D41" s="554" t="s">
        <v>69</v>
      </c>
      <c r="E41" s="554"/>
      <c r="F41" s="193" t="s">
        <v>174</v>
      </c>
      <c r="G41" s="245"/>
      <c r="H41" s="49"/>
      <c r="I41" s="49"/>
      <c r="J41" s="49"/>
      <c r="K41" s="49"/>
      <c r="L41" s="49"/>
      <c r="M41" s="49"/>
      <c r="N41" s="29"/>
      <c r="O41" s="29"/>
      <c r="P41" s="26"/>
      <c r="R41" s="26"/>
      <c r="T41" s="26"/>
      <c r="V41" s="25"/>
    </row>
    <row r="42" spans="1:22" ht="15" customHeight="1">
      <c r="A42" s="273">
        <v>1</v>
      </c>
      <c r="B42" s="566" t="str">
        <f>'DADOS DE ENTRADA'!B10:B10</f>
        <v>AV. SÃO PAULO</v>
      </c>
      <c r="C42" s="567"/>
      <c r="D42" s="568" t="str">
        <f>'DADOS DE ENTRADA'!C10</f>
        <v>Aviação/ São Lourenço/ Francilândia</v>
      </c>
      <c r="E42" s="568"/>
      <c r="F42" s="228">
        <v>2</v>
      </c>
      <c r="G42" s="245"/>
      <c r="H42" s="49"/>
      <c r="I42" s="49"/>
      <c r="J42" s="49"/>
      <c r="K42" s="49"/>
      <c r="L42" s="49"/>
      <c r="M42" s="49"/>
      <c r="N42" s="29"/>
      <c r="O42" s="29"/>
      <c r="P42" s="26"/>
      <c r="R42" s="26"/>
      <c r="T42" s="26"/>
      <c r="V42" s="25"/>
    </row>
    <row r="43" spans="1:22" ht="15.75" customHeight="1">
      <c r="A43" s="273">
        <v>2</v>
      </c>
      <c r="B43" s="566" t="str">
        <f>'DADOS DE ENTRADA'!B11:B11</f>
        <v>AV. BARÃO DO RIO BRANCO</v>
      </c>
      <c r="C43" s="567"/>
      <c r="D43" s="568" t="str">
        <f>'DADOS DE ENTRADA'!C11</f>
        <v>Algodoal/ Centro/ São José/ São João</v>
      </c>
      <c r="E43" s="568"/>
      <c r="F43" s="228">
        <v>3</v>
      </c>
      <c r="G43" s="245"/>
      <c r="H43" s="49"/>
      <c r="I43" s="49"/>
      <c r="J43" s="57"/>
      <c r="K43" s="52"/>
      <c r="L43" s="52"/>
      <c r="M43" s="49"/>
      <c r="N43" s="29"/>
      <c r="O43" s="29"/>
      <c r="P43" s="26"/>
      <c r="R43" s="26"/>
      <c r="T43" s="26"/>
      <c r="V43" s="25"/>
    </row>
    <row r="44" spans="1:22" ht="15.75" customHeight="1">
      <c r="A44" s="273">
        <v>3</v>
      </c>
      <c r="B44" s="566" t="str">
        <f>'DADOS DE ENTRADA'!B12:B12</f>
        <v xml:space="preserve"> RUA MAGNO DE ARAÚJO</v>
      </c>
      <c r="C44" s="567"/>
      <c r="D44" s="568" t="str">
        <f>'DADOS DE ENTRADA'!C12</f>
        <v>Algodoal/ Centro/ São José/ São João</v>
      </c>
      <c r="E44" s="568"/>
      <c r="F44" s="228">
        <v>1</v>
      </c>
      <c r="G44" s="245"/>
      <c r="H44" s="49"/>
      <c r="I44" s="49"/>
      <c r="J44" s="57"/>
      <c r="K44" s="57"/>
      <c r="L44" s="57"/>
      <c r="M44" s="49"/>
      <c r="N44" s="29"/>
      <c r="O44" s="29"/>
      <c r="P44" s="26"/>
      <c r="R44" s="26"/>
      <c r="T44" s="26"/>
      <c r="V44" s="25"/>
    </row>
    <row r="45" spans="1:22" ht="15.75" customHeight="1">
      <c r="A45" s="273">
        <v>4</v>
      </c>
      <c r="B45" s="566" t="str">
        <f>'DADOS DE ENTRADA'!B13:B13</f>
        <v>TV. ACRE</v>
      </c>
      <c r="C45" s="567"/>
      <c r="D45" s="568" t="str">
        <f>'DADOS DE ENTRADA'!C13</f>
        <v>Francilândia</v>
      </c>
      <c r="E45" s="568"/>
      <c r="F45" s="228">
        <v>1</v>
      </c>
      <c r="G45" s="245"/>
      <c r="H45" s="49"/>
      <c r="I45" s="49"/>
      <c r="J45" s="57"/>
      <c r="K45" s="57"/>
      <c r="L45" s="57"/>
      <c r="M45" s="49"/>
      <c r="N45" s="29"/>
      <c r="O45" s="29"/>
      <c r="P45" s="26"/>
      <c r="R45" s="26"/>
      <c r="T45" s="26"/>
      <c r="V45" s="25"/>
    </row>
    <row r="46" spans="1:22" ht="15.75" customHeight="1">
      <c r="A46" s="273">
        <v>5</v>
      </c>
      <c r="B46" s="566" t="str">
        <f>'DADOS DE ENTRADA'!B14:B14</f>
        <v>AV. ESPÍRITO SANTO</v>
      </c>
      <c r="C46" s="567"/>
      <c r="D46" s="568" t="str">
        <f>'DADOS DE ENTRADA'!C14</f>
        <v>Francilândia</v>
      </c>
      <c r="E46" s="568"/>
      <c r="F46" s="228">
        <v>1</v>
      </c>
      <c r="G46" s="245"/>
      <c r="H46" s="49"/>
      <c r="I46" s="49"/>
      <c r="J46" s="57"/>
      <c r="K46" s="57"/>
      <c r="L46" s="57"/>
      <c r="M46" s="49"/>
      <c r="N46" s="29"/>
      <c r="O46" s="29"/>
      <c r="P46" s="26"/>
      <c r="R46" s="26"/>
      <c r="T46" s="26"/>
      <c r="V46" s="25"/>
    </row>
    <row r="47" spans="1:22" ht="15.75" customHeight="1">
      <c r="A47" s="273">
        <v>6</v>
      </c>
      <c r="B47" s="566" t="str">
        <f>'DADOS DE ENTRADA'!B15:B15</f>
        <v>RUA LAURO SODRÉ</v>
      </c>
      <c r="C47" s="567"/>
      <c r="D47" s="568" t="str">
        <f>'DADOS DE ENTRADA'!C15</f>
        <v>São Lourenço/ Centro</v>
      </c>
      <c r="E47" s="568"/>
      <c r="F47" s="228">
        <v>2</v>
      </c>
      <c r="G47" s="245"/>
      <c r="H47" s="49"/>
      <c r="I47" s="49"/>
      <c r="J47" s="57"/>
      <c r="K47" s="57"/>
      <c r="L47" s="57"/>
      <c r="M47" s="49"/>
      <c r="N47" s="29"/>
      <c r="O47" s="29"/>
      <c r="P47" s="26"/>
      <c r="R47" s="26"/>
      <c r="T47" s="26"/>
      <c r="V47" s="25"/>
    </row>
    <row r="48" spans="1:22" ht="15.75" customHeight="1">
      <c r="A48" s="273">
        <v>7</v>
      </c>
      <c r="B48" s="566" t="str">
        <f>'DADOS DE ENTRADA'!B16:B16</f>
        <v>TV. ARISTIDES REIS E SILVA</v>
      </c>
      <c r="C48" s="567"/>
      <c r="D48" s="568" t="str">
        <f>'DADOS DE ENTRADA'!C16</f>
        <v>São José/ São Lourenço/ Aviação</v>
      </c>
      <c r="E48" s="568"/>
      <c r="F48" s="228">
        <v>2</v>
      </c>
      <c r="G48" s="245"/>
      <c r="H48" s="49"/>
      <c r="I48" s="49"/>
      <c r="J48" s="57"/>
      <c r="K48" s="57"/>
      <c r="L48" s="57"/>
      <c r="M48" s="49"/>
      <c r="N48" s="29"/>
      <c r="O48" s="29"/>
      <c r="P48" s="26"/>
      <c r="R48" s="26"/>
      <c r="T48" s="26"/>
      <c r="V48" s="25"/>
    </row>
    <row r="49" spans="1:22" ht="15.75" customHeight="1">
      <c r="A49" s="273">
        <v>8</v>
      </c>
      <c r="B49" s="566" t="str">
        <f>'DADOS DE ENTRADA'!B17:B17</f>
        <v>RUA JOSÉ GONÇALVES</v>
      </c>
      <c r="C49" s="567"/>
      <c r="D49" s="568" t="str">
        <f>'DADOS DE ENTRADA'!C17</f>
        <v>São José/ São Lourenço/ Aviação</v>
      </c>
      <c r="E49" s="568"/>
      <c r="F49" s="228">
        <v>2</v>
      </c>
      <c r="G49" s="245"/>
      <c r="H49" s="49"/>
      <c r="I49" s="49"/>
      <c r="J49" s="57"/>
      <c r="K49" s="57"/>
      <c r="L49" s="57"/>
      <c r="M49" s="49"/>
      <c r="N49" s="29"/>
      <c r="O49" s="29"/>
      <c r="P49" s="26"/>
      <c r="R49" s="26"/>
      <c r="T49" s="26"/>
      <c r="V49" s="25"/>
    </row>
    <row r="50" spans="1:22" ht="12.75" customHeight="1">
      <c r="A50" s="273">
        <v>9</v>
      </c>
      <c r="B50" s="566" t="str">
        <f>'DADOS DE ENTRADA'!B18:B18</f>
        <v>RUA D. PEDRO I</v>
      </c>
      <c r="C50" s="567"/>
      <c r="D50" s="568" t="str">
        <f>'DADOS DE ENTRADA'!C18</f>
        <v>São Lorenço/ Aviação</v>
      </c>
      <c r="E50" s="568"/>
      <c r="F50" s="228">
        <v>2</v>
      </c>
      <c r="G50" s="245"/>
      <c r="H50" s="49"/>
      <c r="I50" s="49"/>
      <c r="J50" s="57"/>
      <c r="K50" s="57"/>
      <c r="L50" s="57"/>
      <c r="M50" s="49"/>
      <c r="N50" s="29"/>
      <c r="O50" s="29"/>
      <c r="P50" s="26"/>
      <c r="R50" s="26"/>
      <c r="T50" s="26"/>
      <c r="V50" s="25"/>
    </row>
    <row r="51" spans="1:22" ht="15.75" customHeight="1">
      <c r="A51" s="273">
        <v>10</v>
      </c>
      <c r="B51" s="566" t="str">
        <f>'DADOS DE ENTRADA'!B19:B19</f>
        <v>RUA 01 DE MAIO</v>
      </c>
      <c r="C51" s="567"/>
      <c r="D51" s="568" t="str">
        <f>'DADOS DE ENTRADA'!C19</f>
        <v>Centro/ São Lourenço</v>
      </c>
      <c r="E51" s="568"/>
      <c r="F51" s="228">
        <v>2</v>
      </c>
      <c r="G51" s="245"/>
      <c r="H51" s="49"/>
      <c r="I51" s="49"/>
      <c r="J51" s="57"/>
      <c r="K51" s="57"/>
      <c r="L51" s="57"/>
      <c r="M51" s="49"/>
      <c r="N51" s="29"/>
      <c r="O51" s="29"/>
      <c r="P51" s="26"/>
      <c r="R51" s="26"/>
      <c r="T51" s="26"/>
      <c r="V51" s="25"/>
    </row>
    <row r="52" spans="1:22" ht="15.75" customHeight="1">
      <c r="A52" s="273">
        <v>11</v>
      </c>
      <c r="B52" s="566" t="str">
        <f>'DADOS DE ENTRADA'!B20:B20</f>
        <v>RUA PADRE PFEL</v>
      </c>
      <c r="C52" s="567"/>
      <c r="D52" s="568" t="str">
        <f>'DADOS DE ENTRADA'!C20</f>
        <v>São Lourenço</v>
      </c>
      <c r="E52" s="568"/>
      <c r="F52" s="228">
        <v>1</v>
      </c>
      <c r="G52" s="245"/>
      <c r="H52" s="49"/>
      <c r="I52" s="49"/>
      <c r="J52" s="57"/>
      <c r="K52" s="57"/>
      <c r="L52" s="57"/>
      <c r="M52" s="49"/>
      <c r="N52" s="29"/>
      <c r="O52" s="29"/>
      <c r="P52" s="26"/>
      <c r="R52" s="26"/>
      <c r="T52" s="26"/>
      <c r="V52" s="25"/>
    </row>
    <row r="53" spans="1:22" ht="15.75" customHeight="1">
      <c r="A53" s="273">
        <v>12</v>
      </c>
      <c r="B53" s="566" t="str">
        <f>'DADOS DE ENTRADA'!B21:B21</f>
        <v>RUA 07 DE SETEMBRO</v>
      </c>
      <c r="C53" s="567"/>
      <c r="D53" s="568" t="str">
        <f>'DADOS DE ENTRADA'!C21</f>
        <v>Centro/ São Lourenço</v>
      </c>
      <c r="E53" s="568"/>
      <c r="F53" s="228">
        <v>2</v>
      </c>
      <c r="G53" s="245"/>
      <c r="H53" s="49"/>
      <c r="I53" s="49"/>
      <c r="J53" s="57"/>
      <c r="K53" s="57"/>
      <c r="L53" s="57"/>
      <c r="M53" s="49"/>
      <c r="N53" s="29"/>
      <c r="O53" s="29"/>
      <c r="P53" s="26"/>
      <c r="R53" s="26"/>
      <c r="T53" s="26"/>
      <c r="V53" s="25"/>
    </row>
    <row r="54" spans="1:22" ht="15.75" customHeight="1">
      <c r="A54" s="273">
        <v>13</v>
      </c>
      <c r="B54" s="566" t="str">
        <f>'DADOS DE ENTRADA'!B22:B22</f>
        <v>RUA HAROLDO ARAÚJO</v>
      </c>
      <c r="C54" s="567"/>
      <c r="D54" s="568" t="str">
        <f>'DADOS DE ENTRADA'!C22</f>
        <v>Aviação</v>
      </c>
      <c r="E54" s="568"/>
      <c r="F54" s="228">
        <v>2</v>
      </c>
      <c r="G54" s="245"/>
      <c r="H54" s="49"/>
      <c r="I54" s="49"/>
      <c r="J54" s="57"/>
      <c r="K54" s="57"/>
      <c r="L54" s="57"/>
      <c r="M54" s="49"/>
      <c r="N54" s="29"/>
      <c r="O54" s="29"/>
      <c r="P54" s="26"/>
      <c r="R54" s="26"/>
      <c r="T54" s="26"/>
      <c r="V54" s="25"/>
    </row>
    <row r="55" spans="1:22" ht="15.75" customHeight="1">
      <c r="A55" s="273">
        <v>14</v>
      </c>
      <c r="B55" s="566" t="str">
        <f>'DADOS DE ENTRADA'!B23:B23</f>
        <v>AV. HILDO TAVARES</v>
      </c>
      <c r="C55" s="567"/>
      <c r="D55" s="568" t="str">
        <f>'DADOS DE ENTRADA'!C23</f>
        <v>São Sebastião</v>
      </c>
      <c r="E55" s="568"/>
      <c r="F55" s="228">
        <v>1</v>
      </c>
      <c r="G55" s="245"/>
      <c r="H55" s="49"/>
      <c r="I55" s="49"/>
      <c r="J55" s="57"/>
      <c r="K55" s="57"/>
      <c r="L55" s="57"/>
      <c r="M55" s="49"/>
      <c r="N55" s="29"/>
      <c r="O55" s="29"/>
      <c r="P55" s="26"/>
      <c r="R55" s="26"/>
      <c r="T55" s="26"/>
      <c r="V55" s="25"/>
    </row>
    <row r="56" spans="1:22" ht="15.75" customHeight="1">
      <c r="A56" s="273">
        <v>15</v>
      </c>
      <c r="B56" s="566" t="str">
        <f>'DADOS DE ENTRADA'!B24:B24</f>
        <v>TV. BIBIANO CARDOSO</v>
      </c>
      <c r="C56" s="567"/>
      <c r="D56" s="568" t="str">
        <f>'DADOS DE ENTRADA'!C24</f>
        <v>São Sebastião</v>
      </c>
      <c r="E56" s="568"/>
      <c r="F56" s="228">
        <v>2</v>
      </c>
      <c r="G56" s="245"/>
      <c r="H56" s="49"/>
      <c r="I56" s="49"/>
      <c r="J56" s="57"/>
      <c r="K56" s="57"/>
      <c r="L56" s="57"/>
      <c r="M56" s="49"/>
      <c r="N56" s="29"/>
      <c r="O56" s="29"/>
      <c r="P56" s="26"/>
      <c r="R56" s="26"/>
      <c r="T56" s="26"/>
      <c r="V56" s="25"/>
    </row>
    <row r="57" spans="1:22" ht="33.75" customHeight="1">
      <c r="A57" s="273">
        <v>16</v>
      </c>
      <c r="B57" s="566" t="str">
        <f>'DADOS DE ENTRADA'!B25:B25</f>
        <v>RAMAL MANOEL DE ABREU (ACESSO UFPA)</v>
      </c>
      <c r="C57" s="567"/>
      <c r="D57" s="568" t="str">
        <f>'DADOS DE ENTRADA'!C25</f>
        <v>Cristo/ Mutirão</v>
      </c>
      <c r="E57" s="568"/>
      <c r="F57" s="228">
        <v>2</v>
      </c>
      <c r="G57" s="245"/>
      <c r="H57" s="49"/>
      <c r="I57" s="49"/>
      <c r="J57" s="57"/>
      <c r="K57" s="57"/>
      <c r="L57" s="57"/>
      <c r="M57" s="49"/>
      <c r="N57" s="29"/>
      <c r="O57" s="29"/>
      <c r="P57" s="26"/>
      <c r="R57" s="26"/>
      <c r="T57" s="26"/>
      <c r="V57" s="25"/>
    </row>
    <row r="58" spans="1:22" ht="15.75" customHeight="1">
      <c r="A58" s="273">
        <v>17</v>
      </c>
      <c r="B58" s="566" t="str">
        <f>'DADOS DE ENTRADA'!B26:B26</f>
        <v>TV. JOAO DE DEUS</v>
      </c>
      <c r="C58" s="567"/>
      <c r="D58" s="568" t="str">
        <f>'DADOS DE ENTRADA'!C26</f>
        <v>Aviação</v>
      </c>
      <c r="E58" s="568"/>
      <c r="F58" s="228">
        <v>1</v>
      </c>
      <c r="G58" s="245"/>
      <c r="H58" s="49"/>
      <c r="I58" s="49"/>
      <c r="J58" s="57"/>
      <c r="K58" s="57"/>
      <c r="L58" s="57"/>
      <c r="M58" s="49"/>
      <c r="N58" s="29"/>
      <c r="O58" s="29"/>
      <c r="P58" s="26"/>
      <c r="R58" s="26"/>
      <c r="T58" s="26"/>
      <c r="V58" s="25"/>
    </row>
    <row r="59" spans="1:22" ht="15.75" customHeight="1">
      <c r="A59" s="273">
        <v>18</v>
      </c>
      <c r="B59" s="566" t="str">
        <f>'DADOS DE ENTRADA'!B27:B27</f>
        <v>TV. ABÍLIO SOUZA</v>
      </c>
      <c r="C59" s="567"/>
      <c r="D59" s="568" t="str">
        <f>'DADOS DE ENTRADA'!C27</f>
        <v>Cristo</v>
      </c>
      <c r="E59" s="568"/>
      <c r="F59" s="228">
        <v>1</v>
      </c>
      <c r="G59" s="245"/>
      <c r="H59" s="49"/>
      <c r="I59" s="49"/>
      <c r="J59" s="57"/>
      <c r="K59" s="57"/>
      <c r="L59" s="57"/>
      <c r="M59" s="49"/>
      <c r="N59" s="29"/>
      <c r="O59" s="29"/>
      <c r="P59" s="26"/>
      <c r="R59" s="26"/>
      <c r="T59" s="26"/>
      <c r="V59" s="25"/>
    </row>
    <row r="60" spans="1:25" ht="15.6">
      <c r="A60" s="168"/>
      <c r="B60" s="579" t="s">
        <v>44</v>
      </c>
      <c r="C60" s="580"/>
      <c r="D60" s="580"/>
      <c r="E60" s="581"/>
      <c r="F60" s="225">
        <f>SUM(F42:F59)</f>
        <v>30</v>
      </c>
      <c r="G60" s="24"/>
      <c r="H60" s="24"/>
      <c r="I60" s="24"/>
      <c r="J60" s="50"/>
      <c r="K60" s="49"/>
      <c r="L60" s="49"/>
      <c r="M60" s="57"/>
      <c r="N60" s="57"/>
      <c r="O60" s="57"/>
      <c r="P60" s="49"/>
      <c r="Q60" s="29"/>
      <c r="R60" s="29"/>
      <c r="S60" s="26"/>
      <c r="U60" s="26"/>
      <c r="W60" s="26"/>
      <c r="Y60" s="25"/>
    </row>
    <row r="61" spans="1:25" ht="15.6">
      <c r="A61" s="168"/>
      <c r="B61" s="162"/>
      <c r="C61" s="162"/>
      <c r="D61" s="162"/>
      <c r="E61" s="166"/>
      <c r="F61" s="166"/>
      <c r="G61" s="24"/>
      <c r="H61" s="50"/>
      <c r="I61" s="166"/>
      <c r="J61" s="50"/>
      <c r="K61" s="49"/>
      <c r="L61" s="49"/>
      <c r="M61" s="57"/>
      <c r="N61" s="57"/>
      <c r="O61" s="57"/>
      <c r="P61" s="49"/>
      <c r="Q61" s="29"/>
      <c r="R61" s="29"/>
      <c r="S61" s="26"/>
      <c r="U61" s="26"/>
      <c r="W61" s="26"/>
      <c r="Y61" s="25"/>
    </row>
    <row r="62" spans="1:17" ht="15">
      <c r="A62" s="170"/>
      <c r="B62" s="156" t="s">
        <v>175</v>
      </c>
      <c r="C62" s="226">
        <f>F60</f>
        <v>30</v>
      </c>
      <c r="D62" s="214" t="s">
        <v>157</v>
      </c>
      <c r="E62" s="245"/>
      <c r="F62" s="245"/>
      <c r="G62" s="245"/>
      <c r="H62" s="245"/>
      <c r="I62" s="245"/>
      <c r="J62" s="31"/>
      <c r="K62" s="31"/>
      <c r="L62" s="31"/>
      <c r="M62" s="31"/>
      <c r="N62" s="31"/>
      <c r="O62" s="31"/>
      <c r="P62" s="29"/>
      <c r="Q62" s="29"/>
    </row>
    <row r="63" spans="1:17" ht="15">
      <c r="A63" s="170"/>
      <c r="B63" s="245"/>
      <c r="C63" s="245"/>
      <c r="D63" s="245"/>
      <c r="E63" s="245"/>
      <c r="F63" s="245"/>
      <c r="G63" s="245"/>
      <c r="H63" s="245"/>
      <c r="I63" s="245"/>
      <c r="J63" s="31"/>
      <c r="K63" s="31"/>
      <c r="L63" s="31"/>
      <c r="M63" s="31"/>
      <c r="N63" s="31"/>
      <c r="O63" s="31"/>
      <c r="P63" s="29"/>
      <c r="Q63" s="29"/>
    </row>
    <row r="64" spans="1:17" s="43" customFormat="1" ht="15">
      <c r="A64" s="170" t="str">
        <f>ORÇ!C30</f>
        <v>5.2.2</v>
      </c>
      <c r="B64" s="571" t="str">
        <f>ORÇ!D30</f>
        <v xml:space="preserve">Placa de regulamentação em aço, R1 lado 0,248 m - película retrorrefletiva tipo I + SI - fornecimento e implantação </v>
      </c>
      <c r="C64" s="571"/>
      <c r="D64" s="571"/>
      <c r="E64" s="571"/>
      <c r="F64" s="571"/>
      <c r="G64" s="571"/>
      <c r="H64" s="571"/>
      <c r="I64" s="571"/>
      <c r="J64" s="274"/>
      <c r="K64" s="274"/>
      <c r="L64" s="274"/>
      <c r="M64" s="274"/>
      <c r="N64" s="274"/>
      <c r="O64" s="274"/>
      <c r="P64" s="275"/>
      <c r="Q64" s="275"/>
    </row>
    <row r="65" spans="1:16" ht="15">
      <c r="A65" s="170"/>
      <c r="B65" s="245"/>
      <c r="C65" s="245"/>
      <c r="D65" s="245"/>
      <c r="E65" s="245"/>
      <c r="F65" s="245"/>
      <c r="G65" s="245"/>
      <c r="H65" s="245"/>
      <c r="I65" s="31"/>
      <c r="J65" s="31"/>
      <c r="K65" s="31"/>
      <c r="L65" s="31"/>
      <c r="M65" s="31"/>
      <c r="N65" s="31"/>
      <c r="O65" s="29"/>
      <c r="P65" s="29"/>
    </row>
    <row r="66" spans="1:14" ht="15">
      <c r="A66" s="582" t="s">
        <v>170</v>
      </c>
      <c r="B66" s="583"/>
      <c r="C66" s="583"/>
      <c r="D66" s="583"/>
      <c r="E66" s="583"/>
      <c r="F66" s="584"/>
      <c r="G66" s="245"/>
      <c r="H66" s="164"/>
      <c r="I66" s="2"/>
      <c r="J66" s="2"/>
      <c r="K66" s="2"/>
      <c r="L66" s="2"/>
      <c r="M66" s="2"/>
      <c r="N66" s="44"/>
    </row>
    <row r="67" spans="1:22" ht="15">
      <c r="A67" s="272" t="s">
        <v>6</v>
      </c>
      <c r="B67" s="550" t="s">
        <v>110</v>
      </c>
      <c r="C67" s="551"/>
      <c r="D67" s="554" t="s">
        <v>69</v>
      </c>
      <c r="E67" s="554"/>
      <c r="F67" s="193" t="s">
        <v>174</v>
      </c>
      <c r="G67" s="245"/>
      <c r="H67" s="49"/>
      <c r="I67" s="49"/>
      <c r="J67" s="49"/>
      <c r="K67" s="49"/>
      <c r="L67" s="49"/>
      <c r="M67" s="49"/>
      <c r="N67" s="29"/>
      <c r="O67" s="29"/>
      <c r="P67" s="26"/>
      <c r="R67" s="26"/>
      <c r="T67" s="26"/>
      <c r="V67" s="25"/>
    </row>
    <row r="68" spans="1:22" ht="15" customHeight="1">
      <c r="A68" s="273">
        <v>1</v>
      </c>
      <c r="B68" s="566" t="str">
        <f aca="true" t="shared" si="3" ref="B68:B85">B42</f>
        <v>AV. SÃO PAULO</v>
      </c>
      <c r="C68" s="567"/>
      <c r="D68" s="568" t="str">
        <f aca="true" t="shared" si="4" ref="D68:D85">D42</f>
        <v>Aviação/ São Lourenço/ Francilândia</v>
      </c>
      <c r="E68" s="568"/>
      <c r="F68" s="228"/>
      <c r="G68" s="245"/>
      <c r="H68" s="49"/>
      <c r="I68" s="49"/>
      <c r="J68" s="49"/>
      <c r="K68" s="49"/>
      <c r="L68" s="49"/>
      <c r="M68" s="49"/>
      <c r="N68" s="29"/>
      <c r="O68" s="29"/>
      <c r="P68" s="26"/>
      <c r="R68" s="26"/>
      <c r="T68" s="26"/>
      <c r="V68" s="25"/>
    </row>
    <row r="69" spans="1:22" ht="15.75" customHeight="1">
      <c r="A69" s="273">
        <v>2</v>
      </c>
      <c r="B69" s="566" t="str">
        <f t="shared" si="3"/>
        <v>AV. BARÃO DO RIO BRANCO</v>
      </c>
      <c r="C69" s="567"/>
      <c r="D69" s="568" t="str">
        <f t="shared" si="4"/>
        <v>Algodoal/ Centro/ São José/ São João</v>
      </c>
      <c r="E69" s="568"/>
      <c r="F69" s="228"/>
      <c r="G69" s="245"/>
      <c r="H69" s="49"/>
      <c r="I69" s="49"/>
      <c r="J69" s="57"/>
      <c r="K69" s="52"/>
      <c r="L69" s="52"/>
      <c r="M69" s="49"/>
      <c r="N69" s="29"/>
      <c r="O69" s="29"/>
      <c r="P69" s="26"/>
      <c r="R69" s="26"/>
      <c r="T69" s="26"/>
      <c r="V69" s="25"/>
    </row>
    <row r="70" spans="1:22" ht="15.75" customHeight="1">
      <c r="A70" s="273">
        <v>3</v>
      </c>
      <c r="B70" s="566" t="str">
        <f t="shared" si="3"/>
        <v xml:space="preserve"> RUA MAGNO DE ARAÚJO</v>
      </c>
      <c r="C70" s="567"/>
      <c r="D70" s="568" t="str">
        <f t="shared" si="4"/>
        <v>Algodoal/ Centro/ São José/ São João</v>
      </c>
      <c r="E70" s="568"/>
      <c r="F70" s="228">
        <v>3</v>
      </c>
      <c r="G70" s="245"/>
      <c r="H70" s="49"/>
      <c r="I70" s="49"/>
      <c r="J70" s="57"/>
      <c r="K70" s="57"/>
      <c r="L70" s="57"/>
      <c r="M70" s="49"/>
      <c r="N70" s="29"/>
      <c r="O70" s="29"/>
      <c r="P70" s="26"/>
      <c r="R70" s="26"/>
      <c r="T70" s="26"/>
      <c r="V70" s="25"/>
    </row>
    <row r="71" spans="1:22" ht="15.75" customHeight="1">
      <c r="A71" s="273">
        <v>4</v>
      </c>
      <c r="B71" s="566" t="str">
        <f t="shared" si="3"/>
        <v>TV. ACRE</v>
      </c>
      <c r="C71" s="567"/>
      <c r="D71" s="568" t="str">
        <f t="shared" si="4"/>
        <v>Francilândia</v>
      </c>
      <c r="E71" s="568"/>
      <c r="F71" s="228">
        <v>5</v>
      </c>
      <c r="G71" s="245"/>
      <c r="H71" s="49"/>
      <c r="I71" s="49"/>
      <c r="J71" s="57"/>
      <c r="K71" s="57"/>
      <c r="L71" s="57"/>
      <c r="M71" s="49"/>
      <c r="N71" s="29"/>
      <c r="O71" s="29"/>
      <c r="P71" s="26"/>
      <c r="R71" s="26"/>
      <c r="T71" s="26"/>
      <c r="V71" s="25"/>
    </row>
    <row r="72" spans="1:22" ht="15.75" customHeight="1">
      <c r="A72" s="273">
        <v>5</v>
      </c>
      <c r="B72" s="566" t="str">
        <f t="shared" si="3"/>
        <v>AV. ESPÍRITO SANTO</v>
      </c>
      <c r="C72" s="567"/>
      <c r="D72" s="568" t="str">
        <f t="shared" si="4"/>
        <v>Francilândia</v>
      </c>
      <c r="E72" s="568"/>
      <c r="F72" s="228"/>
      <c r="G72" s="245"/>
      <c r="H72" s="49"/>
      <c r="I72" s="49"/>
      <c r="J72" s="57"/>
      <c r="K72" s="57"/>
      <c r="L72" s="57"/>
      <c r="M72" s="49"/>
      <c r="N72" s="29"/>
      <c r="O72" s="29"/>
      <c r="P72" s="26"/>
      <c r="R72" s="26"/>
      <c r="T72" s="26"/>
      <c r="V72" s="25"/>
    </row>
    <row r="73" spans="1:22" ht="15.75" customHeight="1">
      <c r="A73" s="273">
        <v>6</v>
      </c>
      <c r="B73" s="566" t="str">
        <f t="shared" si="3"/>
        <v>RUA LAURO SODRÉ</v>
      </c>
      <c r="C73" s="567"/>
      <c r="D73" s="568" t="str">
        <f t="shared" si="4"/>
        <v>São Lourenço/ Centro</v>
      </c>
      <c r="E73" s="568"/>
      <c r="F73" s="228">
        <v>3</v>
      </c>
      <c r="G73" s="245"/>
      <c r="H73" s="49"/>
      <c r="I73" s="49"/>
      <c r="J73" s="57"/>
      <c r="K73" s="57"/>
      <c r="L73" s="57"/>
      <c r="M73" s="49"/>
      <c r="N73" s="29"/>
      <c r="O73" s="29"/>
      <c r="P73" s="26"/>
      <c r="R73" s="26"/>
      <c r="T73" s="26"/>
      <c r="V73" s="25"/>
    </row>
    <row r="74" spans="1:22" ht="15.75" customHeight="1">
      <c r="A74" s="273">
        <v>7</v>
      </c>
      <c r="B74" s="566" t="str">
        <f t="shared" si="3"/>
        <v>TV. ARISTIDES REIS E SILVA</v>
      </c>
      <c r="C74" s="567"/>
      <c r="D74" s="568" t="str">
        <f t="shared" si="4"/>
        <v>São José/ São Lourenço/ Aviação</v>
      </c>
      <c r="E74" s="568"/>
      <c r="F74" s="228">
        <v>2</v>
      </c>
      <c r="G74" s="245"/>
      <c r="H74" s="49"/>
      <c r="I74" s="49"/>
      <c r="J74" s="57"/>
      <c r="K74" s="57"/>
      <c r="L74" s="57"/>
      <c r="M74" s="49"/>
      <c r="N74" s="29"/>
      <c r="O74" s="29"/>
      <c r="P74" s="26"/>
      <c r="R74" s="26"/>
      <c r="T74" s="26"/>
      <c r="V74" s="25"/>
    </row>
    <row r="75" spans="1:22" ht="15.75" customHeight="1">
      <c r="A75" s="273">
        <v>8</v>
      </c>
      <c r="B75" s="566" t="str">
        <f t="shared" si="3"/>
        <v>RUA JOSÉ GONÇALVES</v>
      </c>
      <c r="C75" s="567"/>
      <c r="D75" s="568" t="str">
        <f t="shared" si="4"/>
        <v>São José/ São Lourenço/ Aviação</v>
      </c>
      <c r="E75" s="568"/>
      <c r="F75" s="228">
        <v>2</v>
      </c>
      <c r="G75" s="245"/>
      <c r="H75" s="49"/>
      <c r="I75" s="49"/>
      <c r="J75" s="57"/>
      <c r="K75" s="57"/>
      <c r="L75" s="57"/>
      <c r="M75" s="49"/>
      <c r="N75" s="29"/>
      <c r="O75" s="29"/>
      <c r="P75" s="26"/>
      <c r="R75" s="26"/>
      <c r="T75" s="26"/>
      <c r="V75" s="25"/>
    </row>
    <row r="76" spans="1:22" ht="19.5" customHeight="1">
      <c r="A76" s="273">
        <v>9</v>
      </c>
      <c r="B76" s="566" t="str">
        <f t="shared" si="3"/>
        <v>RUA D. PEDRO I</v>
      </c>
      <c r="C76" s="567"/>
      <c r="D76" s="568" t="str">
        <f t="shared" si="4"/>
        <v>São Lorenço/ Aviação</v>
      </c>
      <c r="E76" s="568"/>
      <c r="F76" s="228">
        <v>2</v>
      </c>
      <c r="G76" s="245"/>
      <c r="H76" s="49"/>
      <c r="I76" s="49"/>
      <c r="J76" s="57"/>
      <c r="K76" s="57"/>
      <c r="L76" s="57"/>
      <c r="M76" s="49"/>
      <c r="N76" s="29"/>
      <c r="O76" s="29"/>
      <c r="P76" s="26"/>
      <c r="R76" s="26"/>
      <c r="T76" s="26"/>
      <c r="V76" s="25"/>
    </row>
    <row r="77" spans="1:22" ht="15.75" customHeight="1">
      <c r="A77" s="273">
        <v>10</v>
      </c>
      <c r="B77" s="566" t="str">
        <f t="shared" si="3"/>
        <v>RUA 01 DE MAIO</v>
      </c>
      <c r="C77" s="567"/>
      <c r="D77" s="568" t="str">
        <f t="shared" si="4"/>
        <v>Centro/ São Lourenço</v>
      </c>
      <c r="E77" s="568"/>
      <c r="F77" s="228">
        <v>1</v>
      </c>
      <c r="G77" s="245"/>
      <c r="H77" s="49"/>
      <c r="I77" s="49"/>
      <c r="J77" s="57"/>
      <c r="K77" s="57"/>
      <c r="L77" s="57"/>
      <c r="M77" s="49"/>
      <c r="N77" s="29"/>
      <c r="O77" s="29"/>
      <c r="P77" s="26"/>
      <c r="R77" s="26"/>
      <c r="T77" s="26"/>
      <c r="V77" s="25"/>
    </row>
    <row r="78" spans="1:22" ht="15.75" customHeight="1">
      <c r="A78" s="273">
        <v>11</v>
      </c>
      <c r="B78" s="566" t="str">
        <f t="shared" si="3"/>
        <v>RUA PADRE PFEL</v>
      </c>
      <c r="C78" s="567"/>
      <c r="D78" s="568" t="str">
        <f t="shared" si="4"/>
        <v>São Lourenço</v>
      </c>
      <c r="E78" s="568"/>
      <c r="F78" s="228"/>
      <c r="G78" s="245"/>
      <c r="H78" s="49"/>
      <c r="I78" s="49"/>
      <c r="J78" s="57"/>
      <c r="K78" s="57"/>
      <c r="L78" s="57"/>
      <c r="M78" s="49"/>
      <c r="N78" s="29"/>
      <c r="O78" s="29"/>
      <c r="P78" s="26"/>
      <c r="R78" s="26"/>
      <c r="T78" s="26"/>
      <c r="V78" s="25"/>
    </row>
    <row r="79" spans="1:22" ht="15.75" customHeight="1">
      <c r="A79" s="273">
        <v>12</v>
      </c>
      <c r="B79" s="566" t="str">
        <f t="shared" si="3"/>
        <v>RUA 07 DE SETEMBRO</v>
      </c>
      <c r="C79" s="567"/>
      <c r="D79" s="568" t="str">
        <f t="shared" si="4"/>
        <v>Centro/ São Lourenço</v>
      </c>
      <c r="E79" s="568"/>
      <c r="F79" s="228">
        <v>1</v>
      </c>
      <c r="G79" s="245"/>
      <c r="H79" s="49"/>
      <c r="I79" s="49"/>
      <c r="J79" s="57"/>
      <c r="K79" s="57"/>
      <c r="L79" s="57"/>
      <c r="M79" s="49"/>
      <c r="N79" s="29"/>
      <c r="O79" s="29"/>
      <c r="P79" s="26"/>
      <c r="R79" s="26"/>
      <c r="T79" s="26"/>
      <c r="V79" s="25"/>
    </row>
    <row r="80" spans="1:22" ht="15.75" customHeight="1">
      <c r="A80" s="273">
        <v>13</v>
      </c>
      <c r="B80" s="566" t="str">
        <f t="shared" si="3"/>
        <v>RUA HAROLDO ARAÚJO</v>
      </c>
      <c r="C80" s="567"/>
      <c r="D80" s="568" t="str">
        <f t="shared" si="4"/>
        <v>Aviação</v>
      </c>
      <c r="E80" s="568"/>
      <c r="F80" s="228"/>
      <c r="G80" s="245"/>
      <c r="H80" s="49"/>
      <c r="I80" s="49"/>
      <c r="J80" s="57"/>
      <c r="K80" s="57"/>
      <c r="L80" s="57"/>
      <c r="M80" s="49"/>
      <c r="N80" s="29"/>
      <c r="O80" s="29"/>
      <c r="P80" s="26"/>
      <c r="R80" s="26"/>
      <c r="T80" s="26"/>
      <c r="V80" s="25"/>
    </row>
    <row r="81" spans="1:22" ht="15.75" customHeight="1">
      <c r="A81" s="273">
        <v>14</v>
      </c>
      <c r="B81" s="566" t="str">
        <f t="shared" si="3"/>
        <v>AV. HILDO TAVARES</v>
      </c>
      <c r="C81" s="567"/>
      <c r="D81" s="568" t="str">
        <f t="shared" si="4"/>
        <v>São Sebastião</v>
      </c>
      <c r="E81" s="568"/>
      <c r="F81" s="228">
        <v>1</v>
      </c>
      <c r="G81" s="245"/>
      <c r="H81" s="49"/>
      <c r="I81" s="49"/>
      <c r="J81" s="57"/>
      <c r="K81" s="57"/>
      <c r="L81" s="57"/>
      <c r="M81" s="49"/>
      <c r="N81" s="29"/>
      <c r="O81" s="29"/>
      <c r="P81" s="26"/>
      <c r="R81" s="26"/>
      <c r="T81" s="26"/>
      <c r="V81" s="25"/>
    </row>
    <row r="82" spans="1:22" ht="15.75" customHeight="1">
      <c r="A82" s="273">
        <v>15</v>
      </c>
      <c r="B82" s="566" t="str">
        <f t="shared" si="3"/>
        <v>TV. BIBIANO CARDOSO</v>
      </c>
      <c r="C82" s="567"/>
      <c r="D82" s="568" t="str">
        <f t="shared" si="4"/>
        <v>São Sebastião</v>
      </c>
      <c r="E82" s="568"/>
      <c r="F82" s="228"/>
      <c r="G82" s="245"/>
      <c r="H82" s="49"/>
      <c r="I82" s="49"/>
      <c r="J82" s="57"/>
      <c r="K82" s="57"/>
      <c r="L82" s="57"/>
      <c r="M82" s="49"/>
      <c r="N82" s="29"/>
      <c r="O82" s="29"/>
      <c r="P82" s="26"/>
      <c r="R82" s="26"/>
      <c r="T82" s="26"/>
      <c r="V82" s="25"/>
    </row>
    <row r="83" spans="1:22" ht="27.75" customHeight="1">
      <c r="A83" s="273">
        <v>16</v>
      </c>
      <c r="B83" s="566" t="str">
        <f t="shared" si="3"/>
        <v>RAMAL MANOEL DE ABREU (ACESSO UFPA)</v>
      </c>
      <c r="C83" s="567"/>
      <c r="D83" s="568" t="str">
        <f t="shared" si="4"/>
        <v>Cristo/ Mutirão</v>
      </c>
      <c r="E83" s="568"/>
      <c r="F83" s="228">
        <v>1</v>
      </c>
      <c r="G83" s="245"/>
      <c r="H83" s="49"/>
      <c r="I83" s="49"/>
      <c r="J83" s="57"/>
      <c r="K83" s="57"/>
      <c r="L83" s="57"/>
      <c r="M83" s="49"/>
      <c r="N83" s="29"/>
      <c r="O83" s="29"/>
      <c r="P83" s="26"/>
      <c r="R83" s="26"/>
      <c r="T83" s="26"/>
      <c r="V83" s="25"/>
    </row>
    <row r="84" spans="1:22" ht="15.75" customHeight="1">
      <c r="A84" s="273">
        <v>17</v>
      </c>
      <c r="B84" s="566" t="str">
        <f t="shared" si="3"/>
        <v>TV. JOAO DE DEUS</v>
      </c>
      <c r="C84" s="567"/>
      <c r="D84" s="568" t="str">
        <f t="shared" si="4"/>
        <v>Aviação</v>
      </c>
      <c r="E84" s="568"/>
      <c r="F84" s="228">
        <v>2</v>
      </c>
      <c r="G84" s="245"/>
      <c r="H84" s="49"/>
      <c r="I84" s="49"/>
      <c r="J84" s="57"/>
      <c r="K84" s="57"/>
      <c r="L84" s="57"/>
      <c r="M84" s="49"/>
      <c r="N84" s="29"/>
      <c r="O84" s="29"/>
      <c r="P84" s="26"/>
      <c r="R84" s="26"/>
      <c r="T84" s="26"/>
      <c r="V84" s="25"/>
    </row>
    <row r="85" spans="1:22" ht="15.75" customHeight="1">
      <c r="A85" s="273">
        <v>18</v>
      </c>
      <c r="B85" s="566" t="str">
        <f t="shared" si="3"/>
        <v>TV. ABÍLIO SOUZA</v>
      </c>
      <c r="C85" s="567"/>
      <c r="D85" s="568" t="str">
        <f t="shared" si="4"/>
        <v>Cristo</v>
      </c>
      <c r="E85" s="568"/>
      <c r="F85" s="228"/>
      <c r="G85" s="245"/>
      <c r="H85" s="49"/>
      <c r="I85" s="49"/>
      <c r="J85" s="57"/>
      <c r="K85" s="57"/>
      <c r="L85" s="57"/>
      <c r="M85" s="49"/>
      <c r="N85" s="29"/>
      <c r="O85" s="29"/>
      <c r="P85" s="26"/>
      <c r="R85" s="26"/>
      <c r="T85" s="26"/>
      <c r="V85" s="25"/>
    </row>
    <row r="86" spans="1:25" ht="15.6">
      <c r="A86" s="168"/>
      <c r="B86" s="579" t="s">
        <v>44</v>
      </c>
      <c r="C86" s="580"/>
      <c r="D86" s="580"/>
      <c r="E86" s="581"/>
      <c r="F86" s="225">
        <f>SUM(F68:F85)</f>
        <v>23</v>
      </c>
      <c r="G86" s="24"/>
      <c r="H86" s="24"/>
      <c r="I86" s="24"/>
      <c r="J86" s="50"/>
      <c r="K86" s="49"/>
      <c r="L86" s="49"/>
      <c r="M86" s="57"/>
      <c r="N86" s="57"/>
      <c r="O86" s="57"/>
      <c r="P86" s="49"/>
      <c r="Q86" s="29"/>
      <c r="R86" s="29"/>
      <c r="S86" s="26"/>
      <c r="U86" s="26"/>
      <c r="W86" s="26"/>
      <c r="Y86" s="25"/>
    </row>
    <row r="87" spans="1:25" ht="15.6">
      <c r="A87" s="168"/>
      <c r="B87" s="162"/>
      <c r="C87" s="162"/>
      <c r="D87" s="162"/>
      <c r="E87" s="166"/>
      <c r="F87" s="166"/>
      <c r="G87" s="24"/>
      <c r="H87" s="50"/>
      <c r="I87" s="166"/>
      <c r="J87" s="50"/>
      <c r="K87" s="49"/>
      <c r="L87" s="49"/>
      <c r="M87" s="57"/>
      <c r="N87" s="57"/>
      <c r="O87" s="57"/>
      <c r="P87" s="49"/>
      <c r="Q87" s="29"/>
      <c r="R87" s="29"/>
      <c r="S87" s="26"/>
      <c r="U87" s="26"/>
      <c r="W87" s="26"/>
      <c r="Y87" s="25"/>
    </row>
    <row r="88" spans="1:17" ht="15">
      <c r="A88" s="170"/>
      <c r="B88" s="156" t="s">
        <v>175</v>
      </c>
      <c r="C88" s="226">
        <f>F86</f>
        <v>23</v>
      </c>
      <c r="D88" s="214" t="s">
        <v>157</v>
      </c>
      <c r="E88" s="245"/>
      <c r="F88" s="245"/>
      <c r="G88" s="245"/>
      <c r="H88" s="245"/>
      <c r="I88" s="245"/>
      <c r="J88" s="31"/>
      <c r="K88" s="31"/>
      <c r="L88" s="31"/>
      <c r="M88" s="31"/>
      <c r="N88" s="31"/>
      <c r="O88" s="31"/>
      <c r="P88" s="29"/>
      <c r="Q88" s="29"/>
    </row>
    <row r="89" spans="1:17" s="43" customFormat="1" ht="15">
      <c r="A89" s="170"/>
      <c r="B89" s="276"/>
      <c r="C89" s="277"/>
      <c r="D89" s="278"/>
      <c r="E89" s="245"/>
      <c r="F89" s="245"/>
      <c r="G89" s="245"/>
      <c r="H89" s="245"/>
      <c r="I89" s="245"/>
      <c r="J89" s="274"/>
      <c r="K89" s="274"/>
      <c r="L89" s="274"/>
      <c r="M89" s="274"/>
      <c r="N89" s="274"/>
      <c r="O89" s="274"/>
      <c r="P89" s="275"/>
      <c r="Q89" s="275"/>
    </row>
    <row r="90" spans="1:17" s="43" customFormat="1" ht="15">
      <c r="A90" s="170" t="str">
        <f>ORÇ!C31</f>
        <v>5.2.3</v>
      </c>
      <c r="B90" s="571" t="str">
        <f>ORÇ!D31</f>
        <v>Placa de advertência em aço, lado de 0,60 m - película retrorrefletiva tipo I + SI - fornecimento e implantação</v>
      </c>
      <c r="C90" s="571"/>
      <c r="D90" s="571"/>
      <c r="E90" s="571"/>
      <c r="F90" s="571"/>
      <c r="G90" s="571"/>
      <c r="H90" s="571"/>
      <c r="I90" s="571"/>
      <c r="J90" s="274"/>
      <c r="K90" s="274"/>
      <c r="L90" s="274"/>
      <c r="M90" s="274"/>
      <c r="N90" s="274"/>
      <c r="O90" s="274"/>
      <c r="P90" s="275"/>
      <c r="Q90" s="275"/>
    </row>
    <row r="91" spans="1:17" s="43" customFormat="1" ht="15">
      <c r="A91" s="170"/>
      <c r="B91" s="245"/>
      <c r="C91" s="245"/>
      <c r="D91" s="245"/>
      <c r="E91" s="245"/>
      <c r="F91" s="245"/>
      <c r="G91" s="245"/>
      <c r="H91" s="245"/>
      <c r="I91" s="245"/>
      <c r="J91" s="274"/>
      <c r="K91" s="274"/>
      <c r="L91" s="274"/>
      <c r="M91" s="274"/>
      <c r="N91" s="274"/>
      <c r="O91" s="274"/>
      <c r="P91" s="275"/>
      <c r="Q91" s="275"/>
    </row>
    <row r="92" spans="1:14" ht="15">
      <c r="A92" s="582" t="s">
        <v>170</v>
      </c>
      <c r="B92" s="583"/>
      <c r="C92" s="583"/>
      <c r="D92" s="583"/>
      <c r="E92" s="583"/>
      <c r="F92" s="584"/>
      <c r="G92" s="245"/>
      <c r="H92" s="164"/>
      <c r="I92" s="2"/>
      <c r="J92" s="2"/>
      <c r="K92" s="2"/>
      <c r="L92" s="2"/>
      <c r="M92" s="2"/>
      <c r="N92" s="44"/>
    </row>
    <row r="93" spans="1:22" ht="15">
      <c r="A93" s="272" t="s">
        <v>6</v>
      </c>
      <c r="B93" s="550" t="s">
        <v>110</v>
      </c>
      <c r="C93" s="551"/>
      <c r="D93" s="554" t="s">
        <v>69</v>
      </c>
      <c r="E93" s="554"/>
      <c r="F93" s="193" t="s">
        <v>174</v>
      </c>
      <c r="G93" s="245"/>
      <c r="H93" s="49"/>
      <c r="I93" s="49"/>
      <c r="J93" s="49"/>
      <c r="K93" s="49"/>
      <c r="L93" s="49"/>
      <c r="M93" s="49"/>
      <c r="N93" s="29"/>
      <c r="O93" s="29"/>
      <c r="P93" s="26"/>
      <c r="R93" s="26"/>
      <c r="T93" s="26"/>
      <c r="V93" s="25"/>
    </row>
    <row r="94" spans="1:22" ht="15" customHeight="1">
      <c r="A94" s="273">
        <v>1</v>
      </c>
      <c r="B94" s="566" t="str">
        <f aca="true" t="shared" si="5" ref="B94:B111">B68</f>
        <v>AV. SÃO PAULO</v>
      </c>
      <c r="C94" s="567"/>
      <c r="D94" s="568" t="str">
        <f aca="true" t="shared" si="6" ref="D94:D111">D68</f>
        <v>Aviação/ São Lourenço/ Francilândia</v>
      </c>
      <c r="E94" s="568"/>
      <c r="F94" s="228">
        <v>1</v>
      </c>
      <c r="G94" s="245"/>
      <c r="H94" s="49"/>
      <c r="I94" s="49"/>
      <c r="J94" s="49"/>
      <c r="K94" s="49"/>
      <c r="L94" s="49"/>
      <c r="M94" s="49"/>
      <c r="N94" s="29"/>
      <c r="O94" s="29"/>
      <c r="P94" s="26"/>
      <c r="R94" s="26"/>
      <c r="T94" s="26"/>
      <c r="V94" s="25"/>
    </row>
    <row r="95" spans="1:22" ht="15.75" customHeight="1">
      <c r="A95" s="273">
        <v>2</v>
      </c>
      <c r="B95" s="566" t="str">
        <f t="shared" si="5"/>
        <v>AV. BARÃO DO RIO BRANCO</v>
      </c>
      <c r="C95" s="567"/>
      <c r="D95" s="568" t="str">
        <f t="shared" si="6"/>
        <v>Algodoal/ Centro/ São José/ São João</v>
      </c>
      <c r="E95" s="568"/>
      <c r="F95" s="228">
        <f>F94</f>
        <v>1</v>
      </c>
      <c r="G95" s="245"/>
      <c r="H95" s="49"/>
      <c r="I95" s="49"/>
      <c r="J95" s="57"/>
      <c r="K95" s="52"/>
      <c r="L95" s="52"/>
      <c r="M95" s="49"/>
      <c r="N95" s="29"/>
      <c r="O95" s="29"/>
      <c r="P95" s="26"/>
      <c r="R95" s="26"/>
      <c r="T95" s="26"/>
      <c r="V95" s="25"/>
    </row>
    <row r="96" spans="1:22" ht="15.75" customHeight="1">
      <c r="A96" s="273">
        <v>3</v>
      </c>
      <c r="B96" s="566" t="str">
        <f t="shared" si="5"/>
        <v xml:space="preserve"> RUA MAGNO DE ARAÚJO</v>
      </c>
      <c r="C96" s="567"/>
      <c r="D96" s="568" t="str">
        <f t="shared" si="6"/>
        <v>Algodoal/ Centro/ São José/ São João</v>
      </c>
      <c r="E96" s="568"/>
      <c r="F96" s="228">
        <f aca="true" t="shared" si="7" ref="F96:F111">F95</f>
        <v>1</v>
      </c>
      <c r="G96" s="245"/>
      <c r="H96" s="49"/>
      <c r="I96" s="49"/>
      <c r="J96" s="57"/>
      <c r="K96" s="57"/>
      <c r="L96" s="57"/>
      <c r="M96" s="49"/>
      <c r="N96" s="29"/>
      <c r="O96" s="29"/>
      <c r="P96" s="26"/>
      <c r="R96" s="26"/>
      <c r="T96" s="26"/>
      <c r="V96" s="25"/>
    </row>
    <row r="97" spans="1:22" ht="15.75" customHeight="1">
      <c r="A97" s="273">
        <v>4</v>
      </c>
      <c r="B97" s="566" t="str">
        <f t="shared" si="5"/>
        <v>TV. ACRE</v>
      </c>
      <c r="C97" s="567"/>
      <c r="D97" s="568" t="str">
        <f t="shared" si="6"/>
        <v>Francilândia</v>
      </c>
      <c r="E97" s="568"/>
      <c r="F97" s="228">
        <f t="shared" si="7"/>
        <v>1</v>
      </c>
      <c r="G97" s="245"/>
      <c r="H97" s="49"/>
      <c r="I97" s="49"/>
      <c r="J97" s="57"/>
      <c r="K97" s="57"/>
      <c r="L97" s="57"/>
      <c r="M97" s="49"/>
      <c r="N97" s="29"/>
      <c r="O97" s="29"/>
      <c r="P97" s="26"/>
      <c r="R97" s="26"/>
      <c r="T97" s="26"/>
      <c r="V97" s="25"/>
    </row>
    <row r="98" spans="1:22" ht="15.75" customHeight="1">
      <c r="A98" s="273">
        <v>5</v>
      </c>
      <c r="B98" s="566" t="str">
        <f t="shared" si="5"/>
        <v>AV. ESPÍRITO SANTO</v>
      </c>
      <c r="C98" s="567"/>
      <c r="D98" s="568" t="str">
        <f t="shared" si="6"/>
        <v>Francilândia</v>
      </c>
      <c r="E98" s="568"/>
      <c r="F98" s="228">
        <f t="shared" si="7"/>
        <v>1</v>
      </c>
      <c r="G98" s="245"/>
      <c r="H98" s="49"/>
      <c r="I98" s="49"/>
      <c r="J98" s="57"/>
      <c r="K98" s="57"/>
      <c r="L98" s="57"/>
      <c r="M98" s="49"/>
      <c r="N98" s="29"/>
      <c r="O98" s="29"/>
      <c r="P98" s="26"/>
      <c r="R98" s="26"/>
      <c r="T98" s="26"/>
      <c r="V98" s="25"/>
    </row>
    <row r="99" spans="1:22" ht="15.75" customHeight="1">
      <c r="A99" s="273">
        <v>6</v>
      </c>
      <c r="B99" s="566" t="str">
        <f t="shared" si="5"/>
        <v>RUA LAURO SODRÉ</v>
      </c>
      <c r="C99" s="567"/>
      <c r="D99" s="568" t="str">
        <f t="shared" si="6"/>
        <v>São Lourenço/ Centro</v>
      </c>
      <c r="E99" s="568"/>
      <c r="F99" s="228">
        <f t="shared" si="7"/>
        <v>1</v>
      </c>
      <c r="G99" s="245"/>
      <c r="H99" s="49"/>
      <c r="I99" s="49"/>
      <c r="J99" s="57"/>
      <c r="K99" s="57"/>
      <c r="L99" s="57"/>
      <c r="M99" s="49"/>
      <c r="N99" s="29"/>
      <c r="O99" s="29"/>
      <c r="P99" s="26"/>
      <c r="R99" s="26"/>
      <c r="T99" s="26"/>
      <c r="V99" s="25"/>
    </row>
    <row r="100" spans="1:22" ht="15.75" customHeight="1">
      <c r="A100" s="273">
        <v>7</v>
      </c>
      <c r="B100" s="566" t="str">
        <f t="shared" si="5"/>
        <v>TV. ARISTIDES REIS E SILVA</v>
      </c>
      <c r="C100" s="567"/>
      <c r="D100" s="568" t="str">
        <f t="shared" si="6"/>
        <v>São José/ São Lourenço/ Aviação</v>
      </c>
      <c r="E100" s="568"/>
      <c r="F100" s="228">
        <f t="shared" si="7"/>
        <v>1</v>
      </c>
      <c r="G100" s="245"/>
      <c r="H100" s="49"/>
      <c r="I100" s="49"/>
      <c r="J100" s="57"/>
      <c r="K100" s="57"/>
      <c r="L100" s="57"/>
      <c r="M100" s="49"/>
      <c r="N100" s="29"/>
      <c r="O100" s="29"/>
      <c r="P100" s="26"/>
      <c r="R100" s="26"/>
      <c r="T100" s="26"/>
      <c r="V100" s="25"/>
    </row>
    <row r="101" spans="1:22" ht="15.75" customHeight="1">
      <c r="A101" s="273">
        <v>8</v>
      </c>
      <c r="B101" s="566" t="str">
        <f t="shared" si="5"/>
        <v>RUA JOSÉ GONÇALVES</v>
      </c>
      <c r="C101" s="567"/>
      <c r="D101" s="568" t="str">
        <f t="shared" si="6"/>
        <v>São José/ São Lourenço/ Aviação</v>
      </c>
      <c r="E101" s="568"/>
      <c r="F101" s="228">
        <f t="shared" si="7"/>
        <v>1</v>
      </c>
      <c r="G101" s="245"/>
      <c r="H101" s="49"/>
      <c r="I101" s="49"/>
      <c r="J101" s="57"/>
      <c r="K101" s="57"/>
      <c r="L101" s="57"/>
      <c r="M101" s="49"/>
      <c r="N101" s="29"/>
      <c r="O101" s="29"/>
      <c r="P101" s="26"/>
      <c r="R101" s="26"/>
      <c r="T101" s="26"/>
      <c r="V101" s="25"/>
    </row>
    <row r="102" spans="1:22" ht="15" customHeight="1">
      <c r="A102" s="273">
        <v>9</v>
      </c>
      <c r="B102" s="566" t="str">
        <f t="shared" si="5"/>
        <v>RUA D. PEDRO I</v>
      </c>
      <c r="C102" s="567"/>
      <c r="D102" s="568" t="str">
        <f t="shared" si="6"/>
        <v>São Lorenço/ Aviação</v>
      </c>
      <c r="E102" s="568"/>
      <c r="F102" s="228">
        <f t="shared" si="7"/>
        <v>1</v>
      </c>
      <c r="G102" s="245"/>
      <c r="H102" s="49"/>
      <c r="I102" s="49"/>
      <c r="J102" s="57"/>
      <c r="K102" s="57"/>
      <c r="L102" s="57"/>
      <c r="M102" s="49"/>
      <c r="N102" s="29"/>
      <c r="O102" s="29"/>
      <c r="P102" s="26"/>
      <c r="R102" s="26"/>
      <c r="T102" s="26"/>
      <c r="V102" s="25"/>
    </row>
    <row r="103" spans="1:22" ht="15.75" customHeight="1">
      <c r="A103" s="273">
        <v>10</v>
      </c>
      <c r="B103" s="566" t="str">
        <f t="shared" si="5"/>
        <v>RUA 01 DE MAIO</v>
      </c>
      <c r="C103" s="567"/>
      <c r="D103" s="568" t="str">
        <f t="shared" si="6"/>
        <v>Centro/ São Lourenço</v>
      </c>
      <c r="E103" s="568"/>
      <c r="F103" s="228">
        <f t="shared" si="7"/>
        <v>1</v>
      </c>
      <c r="G103" s="245"/>
      <c r="H103" s="49"/>
      <c r="I103" s="49"/>
      <c r="J103" s="57"/>
      <c r="K103" s="57"/>
      <c r="L103" s="57"/>
      <c r="M103" s="49"/>
      <c r="N103" s="29"/>
      <c r="O103" s="29"/>
      <c r="P103" s="26"/>
      <c r="R103" s="26"/>
      <c r="T103" s="26"/>
      <c r="V103" s="25"/>
    </row>
    <row r="104" spans="1:22" ht="15.75" customHeight="1">
      <c r="A104" s="273">
        <v>11</v>
      </c>
      <c r="B104" s="566" t="str">
        <f t="shared" si="5"/>
        <v>RUA PADRE PFEL</v>
      </c>
      <c r="C104" s="567"/>
      <c r="D104" s="568" t="str">
        <f t="shared" si="6"/>
        <v>São Lourenço</v>
      </c>
      <c r="E104" s="568"/>
      <c r="F104" s="228">
        <f t="shared" si="7"/>
        <v>1</v>
      </c>
      <c r="G104" s="245"/>
      <c r="H104" s="49"/>
      <c r="I104" s="49"/>
      <c r="J104" s="57"/>
      <c r="K104" s="57"/>
      <c r="L104" s="57"/>
      <c r="M104" s="49"/>
      <c r="N104" s="29"/>
      <c r="O104" s="29"/>
      <c r="P104" s="26"/>
      <c r="R104" s="26"/>
      <c r="T104" s="26"/>
      <c r="V104" s="25"/>
    </row>
    <row r="105" spans="1:22" ht="15.75" customHeight="1">
      <c r="A105" s="273">
        <v>12</v>
      </c>
      <c r="B105" s="566" t="str">
        <f t="shared" si="5"/>
        <v>RUA 07 DE SETEMBRO</v>
      </c>
      <c r="C105" s="567"/>
      <c r="D105" s="568" t="str">
        <f t="shared" si="6"/>
        <v>Centro/ São Lourenço</v>
      </c>
      <c r="E105" s="568"/>
      <c r="F105" s="228">
        <f t="shared" si="7"/>
        <v>1</v>
      </c>
      <c r="G105" s="245"/>
      <c r="H105" s="49"/>
      <c r="I105" s="49"/>
      <c r="J105" s="57"/>
      <c r="K105" s="57"/>
      <c r="L105" s="57"/>
      <c r="M105" s="49"/>
      <c r="N105" s="29"/>
      <c r="O105" s="29"/>
      <c r="P105" s="26"/>
      <c r="R105" s="26"/>
      <c r="T105" s="26"/>
      <c r="V105" s="25"/>
    </row>
    <row r="106" spans="1:22" ht="15.75" customHeight="1">
      <c r="A106" s="273">
        <v>13</v>
      </c>
      <c r="B106" s="566" t="str">
        <f t="shared" si="5"/>
        <v>RUA HAROLDO ARAÚJO</v>
      </c>
      <c r="C106" s="567"/>
      <c r="D106" s="568" t="str">
        <f t="shared" si="6"/>
        <v>Aviação</v>
      </c>
      <c r="E106" s="568"/>
      <c r="F106" s="228">
        <f t="shared" si="7"/>
        <v>1</v>
      </c>
      <c r="G106" s="245"/>
      <c r="H106" s="49"/>
      <c r="I106" s="49"/>
      <c r="J106" s="57"/>
      <c r="K106" s="57"/>
      <c r="L106" s="57"/>
      <c r="M106" s="49"/>
      <c r="N106" s="29"/>
      <c r="O106" s="29"/>
      <c r="P106" s="26"/>
      <c r="R106" s="26"/>
      <c r="T106" s="26"/>
      <c r="V106" s="25"/>
    </row>
    <row r="107" spans="1:22" ht="15.75" customHeight="1">
      <c r="A107" s="273">
        <v>14</v>
      </c>
      <c r="B107" s="566" t="str">
        <f t="shared" si="5"/>
        <v>AV. HILDO TAVARES</v>
      </c>
      <c r="C107" s="567"/>
      <c r="D107" s="568" t="str">
        <f t="shared" si="6"/>
        <v>São Sebastião</v>
      </c>
      <c r="E107" s="568"/>
      <c r="F107" s="228">
        <f t="shared" si="7"/>
        <v>1</v>
      </c>
      <c r="G107" s="245"/>
      <c r="H107" s="49"/>
      <c r="I107" s="49"/>
      <c r="J107" s="57"/>
      <c r="K107" s="57"/>
      <c r="L107" s="57"/>
      <c r="M107" s="49"/>
      <c r="N107" s="29"/>
      <c r="O107" s="29"/>
      <c r="P107" s="26"/>
      <c r="R107" s="26"/>
      <c r="T107" s="26"/>
      <c r="V107" s="25"/>
    </row>
    <row r="108" spans="1:22" ht="15.75" customHeight="1">
      <c r="A108" s="273">
        <v>15</v>
      </c>
      <c r="B108" s="566" t="str">
        <f t="shared" si="5"/>
        <v>TV. BIBIANO CARDOSO</v>
      </c>
      <c r="C108" s="567"/>
      <c r="D108" s="568" t="str">
        <f t="shared" si="6"/>
        <v>São Sebastião</v>
      </c>
      <c r="E108" s="568"/>
      <c r="F108" s="228">
        <f t="shared" si="7"/>
        <v>1</v>
      </c>
      <c r="G108" s="245"/>
      <c r="H108" s="49"/>
      <c r="I108" s="49"/>
      <c r="J108" s="57"/>
      <c r="K108" s="57"/>
      <c r="L108" s="57"/>
      <c r="M108" s="49"/>
      <c r="N108" s="29"/>
      <c r="O108" s="29"/>
      <c r="P108" s="26"/>
      <c r="R108" s="26"/>
      <c r="T108" s="26"/>
      <c r="V108" s="25"/>
    </row>
    <row r="109" spans="1:22" ht="27" customHeight="1">
      <c r="A109" s="273">
        <v>16</v>
      </c>
      <c r="B109" s="566" t="str">
        <f t="shared" si="5"/>
        <v>RAMAL MANOEL DE ABREU (ACESSO UFPA)</v>
      </c>
      <c r="C109" s="567"/>
      <c r="D109" s="568" t="str">
        <f t="shared" si="6"/>
        <v>Cristo/ Mutirão</v>
      </c>
      <c r="E109" s="568"/>
      <c r="F109" s="228">
        <f t="shared" si="7"/>
        <v>1</v>
      </c>
      <c r="G109" s="245"/>
      <c r="H109" s="49"/>
      <c r="I109" s="49"/>
      <c r="J109" s="57"/>
      <c r="K109" s="57"/>
      <c r="L109" s="57"/>
      <c r="M109" s="49"/>
      <c r="N109" s="29"/>
      <c r="O109" s="29"/>
      <c r="P109" s="26"/>
      <c r="R109" s="26"/>
      <c r="T109" s="26"/>
      <c r="V109" s="25"/>
    </row>
    <row r="110" spans="1:22" ht="15.75" customHeight="1">
      <c r="A110" s="273">
        <v>17</v>
      </c>
      <c r="B110" s="566" t="str">
        <f t="shared" si="5"/>
        <v>TV. JOAO DE DEUS</v>
      </c>
      <c r="C110" s="567"/>
      <c r="D110" s="568" t="str">
        <f t="shared" si="6"/>
        <v>Aviação</v>
      </c>
      <c r="E110" s="568"/>
      <c r="F110" s="228">
        <f t="shared" si="7"/>
        <v>1</v>
      </c>
      <c r="G110" s="245"/>
      <c r="H110" s="49"/>
      <c r="I110" s="49"/>
      <c r="J110" s="57"/>
      <c r="K110" s="57"/>
      <c r="L110" s="57"/>
      <c r="M110" s="49"/>
      <c r="N110" s="29"/>
      <c r="O110" s="29"/>
      <c r="P110" s="26"/>
      <c r="R110" s="26"/>
      <c r="T110" s="26"/>
      <c r="V110" s="25"/>
    </row>
    <row r="111" spans="1:22" ht="15.75" customHeight="1">
      <c r="A111" s="273">
        <v>18</v>
      </c>
      <c r="B111" s="566" t="str">
        <f t="shared" si="5"/>
        <v>TV. ABÍLIO SOUZA</v>
      </c>
      <c r="C111" s="567"/>
      <c r="D111" s="568" t="str">
        <f t="shared" si="6"/>
        <v>Cristo</v>
      </c>
      <c r="E111" s="568"/>
      <c r="F111" s="228">
        <f t="shared" si="7"/>
        <v>1</v>
      </c>
      <c r="G111" s="245"/>
      <c r="H111" s="49"/>
      <c r="I111" s="49"/>
      <c r="J111" s="57"/>
      <c r="K111" s="57"/>
      <c r="L111" s="57"/>
      <c r="M111" s="49"/>
      <c r="N111" s="29"/>
      <c r="O111" s="29"/>
      <c r="P111" s="26"/>
      <c r="R111" s="26"/>
      <c r="T111" s="26"/>
      <c r="V111" s="25"/>
    </row>
    <row r="112" spans="1:25" ht="15.6">
      <c r="A112" s="168"/>
      <c r="B112" s="579" t="s">
        <v>44</v>
      </c>
      <c r="C112" s="580"/>
      <c r="D112" s="580"/>
      <c r="E112" s="581"/>
      <c r="F112" s="225">
        <f>SUM(F94:F111)</f>
        <v>18</v>
      </c>
      <c r="G112" s="24"/>
      <c r="H112" s="24"/>
      <c r="I112" s="24"/>
      <c r="J112" s="50"/>
      <c r="K112" s="49"/>
      <c r="L112" s="49"/>
      <c r="M112" s="57"/>
      <c r="N112" s="57"/>
      <c r="O112" s="57"/>
      <c r="P112" s="49"/>
      <c r="Q112" s="29"/>
      <c r="R112" s="29"/>
      <c r="S112" s="26"/>
      <c r="U112" s="26"/>
      <c r="W112" s="26"/>
      <c r="Y112" s="25"/>
    </row>
    <row r="113" spans="1:25" ht="15.6">
      <c r="A113" s="168"/>
      <c r="B113" s="162"/>
      <c r="C113" s="162"/>
      <c r="D113" s="162"/>
      <c r="E113" s="166"/>
      <c r="F113" s="166"/>
      <c r="G113" s="24"/>
      <c r="H113" s="50"/>
      <c r="I113" s="166"/>
      <c r="J113" s="50"/>
      <c r="K113" s="49"/>
      <c r="L113" s="49"/>
      <c r="M113" s="57"/>
      <c r="N113" s="57"/>
      <c r="O113" s="57"/>
      <c r="P113" s="49"/>
      <c r="Q113" s="29"/>
      <c r="R113" s="29"/>
      <c r="S113" s="26"/>
      <c r="U113" s="26"/>
      <c r="W113" s="26"/>
      <c r="Y113" s="25"/>
    </row>
    <row r="114" spans="1:17" ht="15">
      <c r="A114" s="170"/>
      <c r="B114" s="156" t="s">
        <v>175</v>
      </c>
      <c r="C114" s="226">
        <f>F112</f>
        <v>18</v>
      </c>
      <c r="D114" s="214" t="s">
        <v>157</v>
      </c>
      <c r="E114" s="245"/>
      <c r="F114" s="245"/>
      <c r="G114" s="245"/>
      <c r="H114" s="245"/>
      <c r="I114" s="245"/>
      <c r="J114" s="31"/>
      <c r="K114" s="31"/>
      <c r="L114" s="31"/>
      <c r="M114" s="31"/>
      <c r="N114" s="31"/>
      <c r="O114" s="31"/>
      <c r="P114" s="29"/>
      <c r="Q114" s="29"/>
    </row>
    <row r="115" spans="1:17" s="43" customFormat="1" ht="15">
      <c r="A115" s="170"/>
      <c r="B115" s="245"/>
      <c r="C115" s="245"/>
      <c r="D115" s="245"/>
      <c r="E115" s="245"/>
      <c r="F115" s="245"/>
      <c r="G115" s="245"/>
      <c r="H115" s="245"/>
      <c r="I115" s="245"/>
      <c r="J115" s="274"/>
      <c r="K115" s="274"/>
      <c r="L115" s="274"/>
      <c r="M115" s="274"/>
      <c r="N115" s="274"/>
      <c r="O115" s="274"/>
      <c r="P115" s="275"/>
      <c r="Q115" s="275"/>
    </row>
    <row r="116" spans="1:17" ht="12.75" customHeight="1">
      <c r="A116" s="170" t="str">
        <f>ORÇ!C32</f>
        <v>5.2.4</v>
      </c>
      <c r="B116" s="571" t="str">
        <f>ORÇ!D32</f>
        <v>Suporte metálico galvanizado para placa de advertência ou regulamentação - lado ou diâmetro de 0,60 m - fornecimento e
implantação</v>
      </c>
      <c r="C116" s="571"/>
      <c r="D116" s="571"/>
      <c r="E116" s="571"/>
      <c r="F116" s="571"/>
      <c r="G116" s="571"/>
      <c r="H116" s="571"/>
      <c r="I116" s="571"/>
      <c r="J116" s="53"/>
      <c r="K116" s="53"/>
      <c r="L116" s="38"/>
      <c r="M116" s="34"/>
      <c r="N116" s="31"/>
      <c r="O116" s="31"/>
      <c r="P116" s="29"/>
      <c r="Q116" s="29"/>
    </row>
    <row r="117" spans="1:17" ht="15">
      <c r="A117" s="180"/>
      <c r="B117" s="146"/>
      <c r="C117" s="181"/>
      <c r="D117" s="181"/>
      <c r="E117" s="181"/>
      <c r="F117" s="181"/>
      <c r="G117" s="181"/>
      <c r="H117" s="181"/>
      <c r="I117" s="181"/>
      <c r="J117" s="53"/>
      <c r="K117" s="53"/>
      <c r="L117" s="38"/>
      <c r="M117" s="34"/>
      <c r="N117" s="31"/>
      <c r="O117" s="31"/>
      <c r="P117" s="29"/>
      <c r="Q117" s="29"/>
    </row>
    <row r="118" spans="1:17" ht="27.6">
      <c r="A118" s="180"/>
      <c r="B118" s="24"/>
      <c r="C118" s="242" t="s">
        <v>178</v>
      </c>
      <c r="D118" s="279"/>
      <c r="E118" s="242" t="s">
        <v>179</v>
      </c>
      <c r="F118" s="279"/>
      <c r="G118" s="242" t="s">
        <v>180</v>
      </c>
      <c r="H118" s="181"/>
      <c r="I118" s="174"/>
      <c r="J118" s="35"/>
      <c r="K118" s="35"/>
      <c r="L118" s="37"/>
      <c r="M118" s="37"/>
      <c r="N118" s="31"/>
      <c r="O118" s="31"/>
      <c r="P118" s="29"/>
      <c r="Q118" s="29"/>
    </row>
    <row r="119" spans="1:17" ht="15">
      <c r="A119" s="173"/>
      <c r="B119" s="182" t="s">
        <v>177</v>
      </c>
      <c r="C119" s="243">
        <f>C62</f>
        <v>30</v>
      </c>
      <c r="D119" s="243" t="s">
        <v>162</v>
      </c>
      <c r="E119" s="243">
        <f>C88</f>
        <v>23</v>
      </c>
      <c r="F119" s="243" t="s">
        <v>162</v>
      </c>
      <c r="G119" s="243">
        <f>C114</f>
        <v>18</v>
      </c>
      <c r="H119" s="243" t="s">
        <v>104</v>
      </c>
      <c r="I119" s="243">
        <f>C119+E119+G119</f>
        <v>71</v>
      </c>
      <c r="J119" s="35"/>
      <c r="K119" s="35"/>
      <c r="L119" s="37"/>
      <c r="M119" s="37"/>
      <c r="N119" s="31"/>
      <c r="O119" s="31"/>
      <c r="P119" s="29"/>
      <c r="Q119" s="29"/>
    </row>
    <row r="120" spans="1:17" ht="15">
      <c r="A120" s="183"/>
      <c r="B120" s="173"/>
      <c r="C120" s="176"/>
      <c r="D120" s="173"/>
      <c r="E120" s="173"/>
      <c r="F120" s="173"/>
      <c r="G120" s="174"/>
      <c r="H120" s="174"/>
      <c r="I120" s="174"/>
      <c r="J120" s="35"/>
      <c r="K120" s="35"/>
      <c r="L120" s="37"/>
      <c r="M120" s="37"/>
      <c r="N120" s="31"/>
      <c r="O120" s="31"/>
      <c r="P120" s="29"/>
      <c r="Q120" s="29"/>
    </row>
    <row r="121" spans="1:17" ht="15">
      <c r="A121" s="183"/>
      <c r="B121" s="156" t="s">
        <v>177</v>
      </c>
      <c r="C121" s="226">
        <f>I119</f>
        <v>71</v>
      </c>
      <c r="D121" s="214" t="s">
        <v>157</v>
      </c>
      <c r="E121" s="173"/>
      <c r="F121" s="173"/>
      <c r="G121" s="174"/>
      <c r="H121" s="174"/>
      <c r="I121" s="192"/>
      <c r="J121" s="35"/>
      <c r="K121" s="35"/>
      <c r="L121" s="60"/>
      <c r="M121" s="60"/>
      <c r="N121" s="31"/>
      <c r="O121" s="31"/>
      <c r="P121" s="29"/>
      <c r="Q121" s="29"/>
    </row>
    <row r="122" spans="1:17" ht="15">
      <c r="A122" s="173"/>
      <c r="B122" s="174"/>
      <c r="C122" s="192"/>
      <c r="D122" s="192"/>
      <c r="E122" s="192"/>
      <c r="F122" s="146"/>
      <c r="G122" s="192"/>
      <c r="H122" s="175"/>
      <c r="I122" s="192"/>
      <c r="J122" s="35"/>
      <c r="K122" s="35"/>
      <c r="L122" s="60"/>
      <c r="M122" s="60"/>
      <c r="N122" s="31"/>
      <c r="O122" s="31"/>
      <c r="P122" s="29"/>
      <c r="Q122" s="29"/>
    </row>
    <row r="123" spans="1:17" ht="15">
      <c r="A123" s="173"/>
      <c r="B123" s="146"/>
      <c r="C123" s="192"/>
      <c r="D123" s="192"/>
      <c r="E123" s="192"/>
      <c r="F123" s="146"/>
      <c r="G123" s="192"/>
      <c r="H123" s="175"/>
      <c r="I123" s="286"/>
      <c r="J123" s="35"/>
      <c r="K123" s="35"/>
      <c r="L123" s="60"/>
      <c r="M123" s="60"/>
      <c r="N123" s="31"/>
      <c r="O123" s="31"/>
      <c r="P123" s="29"/>
      <c r="Q123" s="29"/>
    </row>
    <row r="124" spans="1:17" ht="15">
      <c r="A124" s="173"/>
      <c r="B124" s="146"/>
      <c r="C124" s="287"/>
      <c r="D124" s="175"/>
      <c r="E124" s="175"/>
      <c r="F124" s="169"/>
      <c r="G124" s="286"/>
      <c r="H124" s="286"/>
      <c r="I124" s="174"/>
      <c r="J124" s="35"/>
      <c r="K124" s="35"/>
      <c r="L124" s="60"/>
      <c r="M124" s="60"/>
      <c r="N124" s="31"/>
      <c r="O124" s="31"/>
      <c r="P124" s="29"/>
      <c r="Q124" s="29"/>
    </row>
    <row r="125" spans="1:17" ht="15">
      <c r="A125" s="173"/>
      <c r="B125" s="564"/>
      <c r="C125" s="145"/>
      <c r="D125" s="145"/>
      <c r="E125" s="174"/>
      <c r="F125" s="174"/>
      <c r="G125" s="174"/>
      <c r="H125" s="174"/>
      <c r="I125" s="174"/>
      <c r="J125" s="465"/>
      <c r="K125" s="465"/>
      <c r="L125" s="37"/>
      <c r="M125" s="37"/>
      <c r="N125" s="31"/>
      <c r="O125" s="31"/>
      <c r="P125" s="29"/>
      <c r="Q125" s="29"/>
    </row>
    <row r="126" spans="1:17" ht="15">
      <c r="A126" s="173"/>
      <c r="B126" s="564"/>
      <c r="C126" s="173"/>
      <c r="D126" s="173"/>
      <c r="E126" s="173"/>
      <c r="F126" s="173"/>
      <c r="G126" s="174"/>
      <c r="H126" s="174"/>
      <c r="I126" s="174"/>
      <c r="J126" s="465"/>
      <c r="K126" s="465"/>
      <c r="L126" s="37"/>
      <c r="M126" s="37"/>
      <c r="N126" s="31"/>
      <c r="O126" s="31"/>
      <c r="P126" s="29"/>
      <c r="Q126" s="29"/>
    </row>
    <row r="127" spans="1:17" ht="15">
      <c r="A127" s="570"/>
      <c r="B127" s="564"/>
      <c r="C127" s="176"/>
      <c r="D127" s="174"/>
      <c r="E127" s="174"/>
      <c r="F127" s="174"/>
      <c r="G127" s="174"/>
      <c r="H127" s="174"/>
      <c r="I127" s="174"/>
      <c r="J127" s="465"/>
      <c r="K127" s="465"/>
      <c r="L127" s="37"/>
      <c r="M127" s="37"/>
      <c r="N127" s="31"/>
      <c r="O127" s="31"/>
      <c r="P127" s="29"/>
      <c r="Q127" s="29"/>
    </row>
    <row r="128" spans="1:17" ht="15">
      <c r="A128" s="570"/>
      <c r="B128" s="564"/>
      <c r="C128" s="174"/>
      <c r="D128" s="174"/>
      <c r="E128" s="174"/>
      <c r="F128" s="174"/>
      <c r="G128" s="174"/>
      <c r="H128" s="174"/>
      <c r="I128" s="561"/>
      <c r="J128" s="465"/>
      <c r="K128" s="465"/>
      <c r="L128" s="37"/>
      <c r="M128" s="37"/>
      <c r="N128" s="31"/>
      <c r="O128" s="31"/>
      <c r="P128" s="29"/>
      <c r="Q128" s="29"/>
    </row>
    <row r="129" spans="1:17" ht="15">
      <c r="A129" s="569"/>
      <c r="B129" s="564"/>
      <c r="C129" s="561"/>
      <c r="D129" s="561"/>
      <c r="E129" s="561"/>
      <c r="F129" s="564"/>
      <c r="G129" s="564"/>
      <c r="H129" s="569"/>
      <c r="I129" s="561"/>
      <c r="J129" s="465"/>
      <c r="K129" s="465"/>
      <c r="L129" s="37"/>
      <c r="M129" s="37"/>
      <c r="N129" s="31"/>
      <c r="O129" s="31"/>
      <c r="P129" s="29"/>
      <c r="Q129" s="29"/>
    </row>
    <row r="130" spans="1:17" ht="15">
      <c r="A130" s="569"/>
      <c r="B130" s="564"/>
      <c r="C130" s="561"/>
      <c r="D130" s="561"/>
      <c r="E130" s="561"/>
      <c r="F130" s="564"/>
      <c r="G130" s="564"/>
      <c r="H130" s="569"/>
      <c r="I130" s="145"/>
      <c r="J130" s="465"/>
      <c r="K130" s="465"/>
      <c r="L130" s="37"/>
      <c r="M130" s="37"/>
      <c r="N130" s="31"/>
      <c r="O130" s="31"/>
      <c r="P130" s="29"/>
      <c r="Q130" s="29"/>
    </row>
    <row r="131" spans="1:17" ht="15">
      <c r="A131" s="145"/>
      <c r="B131" s="564"/>
      <c r="C131" s="564"/>
      <c r="D131" s="565"/>
      <c r="E131" s="565"/>
      <c r="F131" s="145"/>
      <c r="G131" s="145"/>
      <c r="H131" s="145"/>
      <c r="I131" s="145"/>
      <c r="J131" s="465"/>
      <c r="K131" s="465"/>
      <c r="L131" s="37"/>
      <c r="M131" s="37"/>
      <c r="N131" s="31"/>
      <c r="O131" s="31"/>
      <c r="P131" s="29"/>
      <c r="Q131" s="29"/>
    </row>
    <row r="132" spans="1:17" ht="15">
      <c r="A132" s="145"/>
      <c r="B132" s="564"/>
      <c r="C132" s="564"/>
      <c r="D132" s="569"/>
      <c r="E132" s="569"/>
      <c r="F132" s="145"/>
      <c r="G132" s="145"/>
      <c r="H132" s="145"/>
      <c r="I132" s="145"/>
      <c r="J132" s="465"/>
      <c r="K132" s="465"/>
      <c r="L132" s="37"/>
      <c r="M132" s="37"/>
      <c r="N132" s="31"/>
      <c r="O132" s="31"/>
      <c r="P132" s="29"/>
      <c r="Q132" s="29"/>
    </row>
    <row r="133" spans="1:17" ht="15">
      <c r="A133" s="145"/>
      <c r="B133" s="564"/>
      <c r="C133" s="564"/>
      <c r="D133" s="563"/>
      <c r="E133" s="563"/>
      <c r="F133" s="145"/>
      <c r="G133" s="145"/>
      <c r="H133" s="145"/>
      <c r="I133" s="145"/>
      <c r="J133" s="465"/>
      <c r="K133" s="465"/>
      <c r="L133" s="37"/>
      <c r="M133" s="37"/>
      <c r="N133" s="31"/>
      <c r="O133" s="31"/>
      <c r="P133" s="29"/>
      <c r="Q133" s="29"/>
    </row>
    <row r="134" spans="1:17" ht="15">
      <c r="A134" s="145"/>
      <c r="B134" s="564"/>
      <c r="C134" s="564"/>
      <c r="D134" s="562"/>
      <c r="E134" s="562"/>
      <c r="F134" s="145"/>
      <c r="G134" s="145"/>
      <c r="H134" s="145"/>
      <c r="I134" s="145"/>
      <c r="J134" s="465"/>
      <c r="K134" s="465"/>
      <c r="L134" s="37"/>
      <c r="M134" s="37"/>
      <c r="N134" s="31"/>
      <c r="O134" s="31"/>
      <c r="P134" s="29"/>
      <c r="Q134" s="29"/>
    </row>
    <row r="135" spans="1:17" ht="15">
      <c r="A135" s="145"/>
      <c r="B135" s="564"/>
      <c r="C135" s="564"/>
      <c r="D135" s="562"/>
      <c r="E135" s="562"/>
      <c r="F135" s="145"/>
      <c r="G135" s="145"/>
      <c r="H135" s="145"/>
      <c r="I135" s="145"/>
      <c r="J135" s="465"/>
      <c r="K135" s="465"/>
      <c r="L135" s="37"/>
      <c r="M135" s="37"/>
      <c r="N135" s="31"/>
      <c r="O135" s="31"/>
      <c r="P135" s="29"/>
      <c r="Q135" s="29"/>
    </row>
    <row r="136" spans="1:17" ht="15">
      <c r="A136" s="145"/>
      <c r="B136" s="564"/>
      <c r="C136" s="564"/>
      <c r="D136" s="562"/>
      <c r="E136" s="562"/>
      <c r="F136" s="145"/>
      <c r="G136" s="145"/>
      <c r="H136" s="145"/>
      <c r="I136" s="145"/>
      <c r="J136" s="465"/>
      <c r="K136" s="465"/>
      <c r="L136" s="37"/>
      <c r="M136" s="37"/>
      <c r="N136" s="31"/>
      <c r="O136" s="31"/>
      <c r="P136" s="29"/>
      <c r="Q136" s="29"/>
    </row>
    <row r="137" spans="1:17" ht="15">
      <c r="A137" s="145"/>
      <c r="B137" s="564"/>
      <c r="C137" s="564"/>
      <c r="D137" s="562"/>
      <c r="E137" s="562"/>
      <c r="F137" s="145"/>
      <c r="G137" s="145"/>
      <c r="H137" s="145"/>
      <c r="I137" s="145"/>
      <c r="J137" s="465"/>
      <c r="K137" s="465"/>
      <c r="L137" s="37"/>
      <c r="M137" s="37"/>
      <c r="N137" s="31"/>
      <c r="O137" s="31"/>
      <c r="P137" s="29"/>
      <c r="Q137" s="29"/>
    </row>
    <row r="138" spans="1:17" ht="15">
      <c r="A138" s="145"/>
      <c r="B138" s="564"/>
      <c r="C138" s="564"/>
      <c r="D138" s="562"/>
      <c r="E138" s="562"/>
      <c r="F138" s="145"/>
      <c r="G138" s="145"/>
      <c r="H138" s="145"/>
      <c r="I138" s="145"/>
      <c r="J138" s="465"/>
      <c r="K138" s="465"/>
      <c r="L138" s="37"/>
      <c r="M138" s="37"/>
      <c r="N138" s="31"/>
      <c r="O138" s="31"/>
      <c r="P138" s="29"/>
      <c r="Q138" s="29"/>
    </row>
    <row r="139" spans="1:17" ht="15">
      <c r="A139" s="145"/>
      <c r="B139" s="564"/>
      <c r="C139" s="564"/>
      <c r="D139" s="562"/>
      <c r="E139" s="562"/>
      <c r="F139" s="145"/>
      <c r="G139" s="145"/>
      <c r="H139" s="145"/>
      <c r="I139" s="145"/>
      <c r="J139" s="465"/>
      <c r="K139" s="465"/>
      <c r="L139" s="37"/>
      <c r="M139" s="37"/>
      <c r="N139" s="31"/>
      <c r="O139" s="31"/>
      <c r="P139" s="29"/>
      <c r="Q139" s="29"/>
    </row>
    <row r="140" spans="1:17" ht="15">
      <c r="A140" s="145"/>
      <c r="B140" s="564"/>
      <c r="C140" s="564"/>
      <c r="D140" s="562"/>
      <c r="E140" s="562"/>
      <c r="F140" s="145"/>
      <c r="G140" s="145"/>
      <c r="H140" s="145"/>
      <c r="I140" s="145"/>
      <c r="J140" s="465"/>
      <c r="K140" s="465"/>
      <c r="L140" s="37"/>
      <c r="M140" s="37"/>
      <c r="N140" s="31"/>
      <c r="O140" s="31"/>
      <c r="P140" s="29"/>
      <c r="Q140" s="29"/>
    </row>
    <row r="141" spans="1:17" ht="15">
      <c r="A141" s="145"/>
      <c r="B141" s="564"/>
      <c r="C141" s="564"/>
      <c r="D141" s="562"/>
      <c r="E141" s="562"/>
      <c r="F141" s="145"/>
      <c r="G141" s="145"/>
      <c r="H141" s="145"/>
      <c r="I141" s="145"/>
      <c r="J141" s="465"/>
      <c r="K141" s="465"/>
      <c r="L141" s="37"/>
      <c r="M141" s="37"/>
      <c r="N141" s="31"/>
      <c r="O141" s="31"/>
      <c r="P141" s="29"/>
      <c r="Q141" s="29"/>
    </row>
    <row r="142" spans="1:17" ht="15">
      <c r="A142" s="145"/>
      <c r="B142" s="564"/>
      <c r="C142" s="564"/>
      <c r="D142" s="562"/>
      <c r="E142" s="562"/>
      <c r="F142" s="145"/>
      <c r="G142" s="145"/>
      <c r="H142" s="145"/>
      <c r="I142" s="145"/>
      <c r="J142" s="465"/>
      <c r="K142" s="465"/>
      <c r="L142" s="37"/>
      <c r="M142" s="37"/>
      <c r="N142" s="31"/>
      <c r="O142" s="31"/>
      <c r="P142" s="29"/>
      <c r="Q142" s="29"/>
    </row>
    <row r="143" spans="1:17" ht="15">
      <c r="A143" s="145"/>
      <c r="B143" s="564"/>
      <c r="C143" s="564"/>
      <c r="D143" s="562"/>
      <c r="E143" s="562"/>
      <c r="F143" s="145"/>
      <c r="G143" s="145"/>
      <c r="H143" s="145"/>
      <c r="I143" s="145"/>
      <c r="J143" s="465"/>
      <c r="K143" s="465"/>
      <c r="L143" s="37"/>
      <c r="M143" s="37"/>
      <c r="N143" s="31"/>
      <c r="O143" s="31"/>
      <c r="P143" s="29"/>
      <c r="Q143" s="29"/>
    </row>
    <row r="144" spans="1:17" ht="15">
      <c r="A144" s="145"/>
      <c r="B144" s="564"/>
      <c r="C144" s="564"/>
      <c r="D144" s="562"/>
      <c r="E144" s="562"/>
      <c r="F144" s="145"/>
      <c r="G144" s="145"/>
      <c r="H144" s="145"/>
      <c r="I144" s="145"/>
      <c r="J144" s="465"/>
      <c r="K144" s="465"/>
      <c r="L144" s="37"/>
      <c r="M144" s="37"/>
      <c r="N144" s="31"/>
      <c r="O144" s="31"/>
      <c r="P144" s="29"/>
      <c r="Q144" s="29"/>
    </row>
    <row r="145" spans="1:17" ht="15">
      <c r="A145" s="145"/>
      <c r="B145" s="564"/>
      <c r="C145" s="564"/>
      <c r="D145" s="562"/>
      <c r="E145" s="562"/>
      <c r="F145" s="145"/>
      <c r="G145" s="145"/>
      <c r="H145" s="145"/>
      <c r="I145" s="145"/>
      <c r="J145" s="465"/>
      <c r="K145" s="465"/>
      <c r="L145" s="37"/>
      <c r="M145" s="37"/>
      <c r="N145" s="31"/>
      <c r="O145" s="31"/>
      <c r="P145" s="29"/>
      <c r="Q145" s="29"/>
    </row>
    <row r="146" spans="1:17" ht="15">
      <c r="A146" s="145"/>
      <c r="B146" s="564"/>
      <c r="C146" s="564"/>
      <c r="D146" s="562"/>
      <c r="E146" s="562"/>
      <c r="F146" s="145"/>
      <c r="G146" s="145"/>
      <c r="H146" s="145"/>
      <c r="I146" s="145"/>
      <c r="J146" s="465"/>
      <c r="K146" s="465"/>
      <c r="L146" s="37"/>
      <c r="M146" s="37"/>
      <c r="N146" s="31"/>
      <c r="O146" s="31"/>
      <c r="P146" s="29"/>
      <c r="Q146" s="29"/>
    </row>
    <row r="147" spans="1:17" ht="15">
      <c r="A147" s="145"/>
      <c r="B147" s="564"/>
      <c r="C147" s="564"/>
      <c r="D147" s="562"/>
      <c r="E147" s="562"/>
      <c r="F147" s="145"/>
      <c r="G147" s="145"/>
      <c r="H147" s="145"/>
      <c r="I147" s="145"/>
      <c r="J147" s="465"/>
      <c r="K147" s="465"/>
      <c r="L147" s="37"/>
      <c r="M147" s="37"/>
      <c r="N147" s="31"/>
      <c r="O147" s="31"/>
      <c r="P147" s="29"/>
      <c r="Q147" s="29"/>
    </row>
    <row r="148" spans="1:17" ht="15">
      <c r="A148" s="145"/>
      <c r="B148" s="564"/>
      <c r="C148" s="564"/>
      <c r="D148" s="562"/>
      <c r="E148" s="562"/>
      <c r="F148" s="145"/>
      <c r="G148" s="145"/>
      <c r="H148" s="145"/>
      <c r="I148" s="145"/>
      <c r="J148" s="465"/>
      <c r="K148" s="465"/>
      <c r="L148" s="37"/>
      <c r="M148" s="37"/>
      <c r="N148" s="31"/>
      <c r="O148" s="31"/>
      <c r="P148" s="29"/>
      <c r="Q148" s="29"/>
    </row>
    <row r="149" spans="1:17" ht="15">
      <c r="A149" s="145"/>
      <c r="B149" s="564"/>
      <c r="C149" s="564"/>
      <c r="D149" s="562"/>
      <c r="E149" s="562"/>
      <c r="F149" s="145"/>
      <c r="G149" s="145"/>
      <c r="H149" s="145"/>
      <c r="I149" s="145"/>
      <c r="J149" s="465"/>
      <c r="K149" s="465"/>
      <c r="L149" s="37"/>
      <c r="M149" s="37"/>
      <c r="N149" s="31"/>
      <c r="O149" s="31"/>
      <c r="P149" s="29"/>
      <c r="Q149" s="29"/>
    </row>
    <row r="150" spans="1:17" ht="15">
      <c r="A150" s="145"/>
      <c r="B150" s="564"/>
      <c r="C150" s="564"/>
      <c r="D150" s="562"/>
      <c r="E150" s="562"/>
      <c r="F150" s="145"/>
      <c r="G150" s="145"/>
      <c r="H150" s="145"/>
      <c r="I150" s="145"/>
      <c r="J150" s="465"/>
      <c r="K150" s="465"/>
      <c r="L150" s="37"/>
      <c r="M150" s="37"/>
      <c r="N150" s="31"/>
      <c r="O150" s="31"/>
      <c r="P150" s="29"/>
      <c r="Q150" s="29"/>
    </row>
    <row r="151" spans="1:17" ht="15">
      <c r="A151" s="145"/>
      <c r="B151" s="564"/>
      <c r="C151" s="564"/>
      <c r="D151" s="562"/>
      <c r="E151" s="562"/>
      <c r="F151" s="145"/>
      <c r="G151" s="145"/>
      <c r="H151" s="145"/>
      <c r="I151" s="145"/>
      <c r="J151" s="465"/>
      <c r="K151" s="465"/>
      <c r="L151" s="37"/>
      <c r="M151" s="37"/>
      <c r="N151" s="31"/>
      <c r="O151" s="31"/>
      <c r="P151" s="29"/>
      <c r="Q151" s="29"/>
    </row>
    <row r="152" spans="1:17" ht="15">
      <c r="A152" s="145"/>
      <c r="B152" s="564"/>
      <c r="C152" s="564"/>
      <c r="D152" s="562"/>
      <c r="E152" s="562"/>
      <c r="F152" s="145"/>
      <c r="G152" s="145"/>
      <c r="H152" s="145"/>
      <c r="I152" s="145"/>
      <c r="J152" s="465"/>
      <c r="K152" s="465"/>
      <c r="L152" s="37"/>
      <c r="M152" s="37"/>
      <c r="N152" s="31"/>
      <c r="O152" s="31"/>
      <c r="P152" s="29"/>
      <c r="Q152" s="29"/>
    </row>
    <row r="153" spans="1:17" ht="15">
      <c r="A153" s="145"/>
      <c r="B153" s="564"/>
      <c r="C153" s="564"/>
      <c r="D153" s="562"/>
      <c r="E153" s="562"/>
      <c r="F153" s="145"/>
      <c r="G153" s="145"/>
      <c r="H153" s="145"/>
      <c r="I153" s="145"/>
      <c r="J153" s="465"/>
      <c r="K153" s="465"/>
      <c r="L153" s="37"/>
      <c r="M153" s="37"/>
      <c r="N153" s="31"/>
      <c r="O153" s="31"/>
      <c r="P153" s="29"/>
      <c r="Q153" s="29"/>
    </row>
    <row r="154" spans="1:17" ht="15">
      <c r="A154" s="145"/>
      <c r="B154" s="564"/>
      <c r="C154" s="564"/>
      <c r="D154" s="562"/>
      <c r="E154" s="562"/>
      <c r="F154" s="145"/>
      <c r="G154" s="145"/>
      <c r="H154" s="145"/>
      <c r="I154" s="145"/>
      <c r="J154" s="465"/>
      <c r="K154" s="465"/>
      <c r="L154" s="37"/>
      <c r="M154" s="37"/>
      <c r="N154" s="31"/>
      <c r="O154" s="31"/>
      <c r="P154" s="29"/>
      <c r="Q154" s="29"/>
    </row>
    <row r="155" spans="1:17" ht="15">
      <c r="A155" s="145"/>
      <c r="B155" s="564"/>
      <c r="C155" s="564"/>
      <c r="D155" s="562"/>
      <c r="E155" s="562"/>
      <c r="F155" s="145"/>
      <c r="G155" s="145"/>
      <c r="H155" s="145"/>
      <c r="I155" s="145"/>
      <c r="J155" s="465"/>
      <c r="K155" s="465"/>
      <c r="L155" s="37"/>
      <c r="M155" s="37"/>
      <c r="N155" s="31"/>
      <c r="O155" s="31"/>
      <c r="P155" s="29"/>
      <c r="Q155" s="29"/>
    </row>
    <row r="156" spans="1:17" ht="15">
      <c r="A156" s="145"/>
      <c r="B156" s="564"/>
      <c r="C156" s="564"/>
      <c r="D156" s="562"/>
      <c r="E156" s="562"/>
      <c r="F156" s="145"/>
      <c r="G156" s="145"/>
      <c r="H156" s="145"/>
      <c r="I156" s="145"/>
      <c r="J156" s="465"/>
      <c r="K156" s="465"/>
      <c r="L156" s="37"/>
      <c r="M156" s="37"/>
      <c r="N156" s="31"/>
      <c r="O156" s="31"/>
      <c r="P156" s="29"/>
      <c r="Q156" s="29"/>
    </row>
    <row r="157" spans="1:17" ht="15">
      <c r="A157" s="145"/>
      <c r="B157" s="564"/>
      <c r="C157" s="564"/>
      <c r="D157" s="562"/>
      <c r="E157" s="562"/>
      <c r="F157" s="145"/>
      <c r="G157" s="145"/>
      <c r="H157" s="145"/>
      <c r="I157" s="145"/>
      <c r="J157" s="465"/>
      <c r="K157" s="465"/>
      <c r="L157" s="37"/>
      <c r="M157" s="37"/>
      <c r="N157" s="31"/>
      <c r="O157" s="31"/>
      <c r="P157" s="29"/>
      <c r="Q157" s="29"/>
    </row>
    <row r="158" spans="1:17" ht="15">
      <c r="A158" s="145"/>
      <c r="B158" s="564"/>
      <c r="C158" s="564"/>
      <c r="D158" s="562"/>
      <c r="E158" s="562"/>
      <c r="F158" s="145"/>
      <c r="G158" s="145"/>
      <c r="H158" s="145"/>
      <c r="I158" s="145"/>
      <c r="J158" s="465"/>
      <c r="K158" s="465"/>
      <c r="L158" s="37"/>
      <c r="M158" s="37"/>
      <c r="N158" s="31"/>
      <c r="O158" s="31"/>
      <c r="P158" s="29"/>
      <c r="Q158" s="29"/>
    </row>
    <row r="159" spans="1:17" ht="15">
      <c r="A159" s="145"/>
      <c r="B159" s="564"/>
      <c r="C159" s="564"/>
      <c r="D159" s="562"/>
      <c r="E159" s="562"/>
      <c r="F159" s="145"/>
      <c r="G159" s="145"/>
      <c r="H159" s="145"/>
      <c r="I159" s="145"/>
      <c r="J159" s="465"/>
      <c r="K159" s="465"/>
      <c r="L159" s="37"/>
      <c r="M159" s="37"/>
      <c r="N159" s="31"/>
      <c r="O159" s="31"/>
      <c r="P159" s="29"/>
      <c r="Q159" s="29"/>
    </row>
    <row r="160" spans="1:17" ht="15">
      <c r="A160" s="145"/>
      <c r="B160" s="564"/>
      <c r="C160" s="564"/>
      <c r="D160" s="562"/>
      <c r="E160" s="562"/>
      <c r="F160" s="145"/>
      <c r="G160" s="145"/>
      <c r="H160" s="145"/>
      <c r="I160" s="145"/>
      <c r="J160" s="31"/>
      <c r="K160" s="31"/>
      <c r="L160" s="31"/>
      <c r="M160" s="31"/>
      <c r="N160" s="31"/>
      <c r="O160" s="31"/>
      <c r="P160" s="29"/>
      <c r="Q160" s="29"/>
    </row>
    <row r="161" spans="1:17" ht="15.6">
      <c r="A161" s="145"/>
      <c r="B161" s="564"/>
      <c r="C161" s="564"/>
      <c r="D161" s="562"/>
      <c r="E161" s="562"/>
      <c r="F161" s="145"/>
      <c r="G161" s="145"/>
      <c r="H161" s="145"/>
      <c r="I161" s="145"/>
      <c r="J161" s="39"/>
      <c r="K161" s="40"/>
      <c r="L161" s="31"/>
      <c r="M161" s="31"/>
      <c r="N161" s="31"/>
      <c r="O161" s="31"/>
      <c r="P161" s="29"/>
      <c r="Q161" s="29"/>
    </row>
    <row r="162" spans="1:17" ht="12.75" customHeight="1">
      <c r="A162" s="145"/>
      <c r="B162" s="564"/>
      <c r="C162" s="564"/>
      <c r="D162" s="562"/>
      <c r="E162" s="562"/>
      <c r="F162" s="145"/>
      <c r="G162" s="145"/>
      <c r="H162" s="145"/>
      <c r="I162" s="145"/>
      <c r="J162" s="473"/>
      <c r="K162" s="473"/>
      <c r="L162" s="472"/>
      <c r="M162" s="472"/>
      <c r="N162" s="31"/>
      <c r="O162" s="31"/>
      <c r="P162" s="29"/>
      <c r="Q162" s="29"/>
    </row>
    <row r="163" spans="1:17" ht="15">
      <c r="A163" s="145"/>
      <c r="B163" s="564"/>
      <c r="C163" s="564"/>
      <c r="D163" s="562"/>
      <c r="E163" s="562"/>
      <c r="F163" s="145"/>
      <c r="G163" s="145"/>
      <c r="H163" s="145"/>
      <c r="I163" s="145"/>
      <c r="J163" s="473"/>
      <c r="K163" s="473"/>
      <c r="L163" s="472"/>
      <c r="M163" s="472"/>
      <c r="N163" s="31"/>
      <c r="O163" s="31"/>
      <c r="P163" s="29"/>
      <c r="Q163" s="29"/>
    </row>
    <row r="164" spans="1:17" ht="15">
      <c r="A164" s="145"/>
      <c r="B164" s="564"/>
      <c r="C164" s="564"/>
      <c r="D164" s="562"/>
      <c r="E164" s="562"/>
      <c r="F164" s="145"/>
      <c r="G164" s="145"/>
      <c r="H164" s="145"/>
      <c r="I164" s="145"/>
      <c r="J164" s="465"/>
      <c r="K164" s="465"/>
      <c r="L164" s="37"/>
      <c r="M164" s="37"/>
      <c r="N164" s="31"/>
      <c r="O164" s="31"/>
      <c r="P164" s="29"/>
      <c r="Q164" s="29"/>
    </row>
    <row r="165" spans="1:17" ht="15">
      <c r="A165" s="145"/>
      <c r="B165" s="564"/>
      <c r="C165" s="564"/>
      <c r="D165" s="562"/>
      <c r="E165" s="562"/>
      <c r="F165" s="145"/>
      <c r="G165" s="145"/>
      <c r="H165" s="145"/>
      <c r="I165" s="145"/>
      <c r="J165" s="465"/>
      <c r="K165" s="465"/>
      <c r="L165" s="37"/>
      <c r="M165" s="37"/>
      <c r="N165" s="31"/>
      <c r="O165" s="31"/>
      <c r="P165" s="29"/>
      <c r="Q165" s="29"/>
    </row>
    <row r="166" spans="1:17" ht="15">
      <c r="A166" s="145"/>
      <c r="B166" s="145"/>
      <c r="C166" s="564"/>
      <c r="D166" s="562"/>
      <c r="E166" s="562"/>
      <c r="F166" s="145"/>
      <c r="G166" s="145"/>
      <c r="H166" s="145"/>
      <c r="I166" s="145"/>
      <c r="J166" s="32"/>
      <c r="K166" s="32"/>
      <c r="L166" s="31"/>
      <c r="M166" s="31"/>
      <c r="N166" s="31"/>
      <c r="O166" s="31"/>
      <c r="P166" s="29"/>
      <c r="Q166" s="29"/>
    </row>
    <row r="167" spans="1:17" ht="15">
      <c r="A167" s="145"/>
      <c r="B167" s="176"/>
      <c r="C167" s="564"/>
      <c r="D167" s="562"/>
      <c r="E167" s="562"/>
      <c r="F167" s="145"/>
      <c r="G167" s="145"/>
      <c r="H167" s="145"/>
      <c r="I167" s="145"/>
      <c r="J167" s="31"/>
      <c r="K167" s="31"/>
      <c r="L167" s="31"/>
      <c r="M167" s="31"/>
      <c r="N167" s="31"/>
      <c r="O167" s="31"/>
      <c r="P167" s="29"/>
      <c r="Q167" s="29"/>
    </row>
    <row r="168" spans="1:17" ht="15">
      <c r="A168" s="145"/>
      <c r="B168" s="176"/>
      <c r="C168" s="564"/>
      <c r="D168" s="562"/>
      <c r="E168" s="562"/>
      <c r="F168" s="145"/>
      <c r="G168" s="145"/>
      <c r="H168" s="145"/>
      <c r="I168" s="145"/>
      <c r="J168" s="31"/>
      <c r="K168" s="31"/>
      <c r="L168" s="31"/>
      <c r="M168" s="31"/>
      <c r="N168" s="31"/>
      <c r="O168" s="31"/>
      <c r="P168" s="29"/>
      <c r="Q168" s="29"/>
    </row>
    <row r="169" spans="1:17" ht="12.75" customHeight="1">
      <c r="A169" s="145"/>
      <c r="B169" s="561"/>
      <c r="C169" s="564"/>
      <c r="D169" s="562"/>
      <c r="E169" s="562"/>
      <c r="F169" s="145"/>
      <c r="G169" s="145"/>
      <c r="H169" s="145"/>
      <c r="I169" s="145"/>
      <c r="J169" s="473"/>
      <c r="K169" s="473"/>
      <c r="L169" s="472"/>
      <c r="M169" s="472"/>
      <c r="N169" s="31"/>
      <c r="O169" s="31"/>
      <c r="P169" s="29"/>
      <c r="Q169" s="29"/>
    </row>
    <row r="170" spans="1:17" ht="15">
      <c r="A170" s="145"/>
      <c r="B170" s="561"/>
      <c r="C170" s="564"/>
      <c r="D170" s="562"/>
      <c r="E170" s="562"/>
      <c r="F170" s="145"/>
      <c r="G170" s="145"/>
      <c r="H170" s="145"/>
      <c r="I170" s="145"/>
      <c r="J170" s="473"/>
      <c r="K170" s="473"/>
      <c r="L170" s="472"/>
      <c r="M170" s="472"/>
      <c r="N170" s="31"/>
      <c r="O170" s="31"/>
      <c r="P170" s="29"/>
      <c r="Q170" s="29"/>
    </row>
    <row r="171" spans="1:17" ht="15">
      <c r="A171" s="145"/>
      <c r="B171" s="182"/>
      <c r="C171" s="564"/>
      <c r="D171" s="562"/>
      <c r="E171" s="562"/>
      <c r="F171" s="145"/>
      <c r="G171" s="145"/>
      <c r="H171" s="145"/>
      <c r="I171" s="145"/>
      <c r="J171" s="465"/>
      <c r="K171" s="465"/>
      <c r="L171" s="37"/>
      <c r="M171" s="37"/>
      <c r="N171" s="31"/>
      <c r="O171" s="31"/>
      <c r="P171" s="29"/>
      <c r="Q171" s="29"/>
    </row>
    <row r="172" spans="1:17" ht="15">
      <c r="A172" s="145"/>
      <c r="B172" s="145"/>
      <c r="C172" s="145"/>
      <c r="D172" s="563"/>
      <c r="E172" s="563"/>
      <c r="F172" s="562"/>
      <c r="G172" s="562"/>
      <c r="H172" s="186"/>
      <c r="I172" s="174"/>
      <c r="J172" s="465"/>
      <c r="K172" s="465"/>
      <c r="L172" s="37"/>
      <c r="M172" s="37"/>
      <c r="N172" s="31"/>
      <c r="O172" s="31"/>
      <c r="P172" s="29"/>
      <c r="Q172" s="29"/>
    </row>
    <row r="173" spans="1:17" ht="15">
      <c r="A173" s="145"/>
      <c r="B173" s="145"/>
      <c r="C173" s="176"/>
      <c r="D173" s="173"/>
      <c r="E173" s="173"/>
      <c r="F173" s="173"/>
      <c r="G173" s="174"/>
      <c r="H173" s="174"/>
      <c r="I173" s="174"/>
      <c r="J173" s="465"/>
      <c r="K173" s="465"/>
      <c r="L173" s="37"/>
      <c r="M173" s="37"/>
      <c r="N173" s="31"/>
      <c r="O173" s="31"/>
      <c r="P173" s="29"/>
      <c r="Q173" s="29"/>
    </row>
    <row r="174" spans="1:17" ht="15">
      <c r="A174" s="145"/>
      <c r="B174" s="176"/>
      <c r="C174" s="176"/>
      <c r="D174" s="173"/>
      <c r="E174" s="173"/>
      <c r="F174" s="173"/>
      <c r="G174" s="174"/>
      <c r="H174" s="174"/>
      <c r="I174" s="561"/>
      <c r="J174" s="465"/>
      <c r="K174" s="465"/>
      <c r="L174" s="37"/>
      <c r="M174" s="37"/>
      <c r="N174" s="31"/>
      <c r="O174" s="31"/>
      <c r="P174" s="29"/>
      <c r="Q174" s="29"/>
    </row>
    <row r="175" spans="1:17" ht="15">
      <c r="A175" s="145"/>
      <c r="B175" s="174"/>
      <c r="C175" s="561"/>
      <c r="D175" s="561"/>
      <c r="E175" s="561"/>
      <c r="F175" s="564"/>
      <c r="G175" s="564"/>
      <c r="H175" s="569"/>
      <c r="I175" s="561"/>
      <c r="J175" s="465"/>
      <c r="K175" s="465"/>
      <c r="L175" s="37"/>
      <c r="M175" s="37"/>
      <c r="N175" s="31"/>
      <c r="O175" s="31"/>
      <c r="P175" s="29"/>
      <c r="Q175" s="29"/>
    </row>
    <row r="176" spans="1:17" ht="15">
      <c r="A176" s="145"/>
      <c r="B176" s="564"/>
      <c r="C176" s="561"/>
      <c r="D176" s="561"/>
      <c r="E176" s="561"/>
      <c r="F176" s="564"/>
      <c r="G176" s="564"/>
      <c r="H176" s="569"/>
      <c r="I176" s="145"/>
      <c r="J176" s="465"/>
      <c r="K176" s="465"/>
      <c r="L176" s="37"/>
      <c r="M176" s="37"/>
      <c r="N176" s="31"/>
      <c r="O176" s="31"/>
      <c r="P176" s="29"/>
      <c r="Q176" s="29"/>
    </row>
    <row r="177" spans="1:17" ht="15">
      <c r="A177" s="145"/>
      <c r="B177" s="564"/>
      <c r="C177" s="182"/>
      <c r="D177" s="569"/>
      <c r="E177" s="569"/>
      <c r="F177" s="169"/>
      <c r="G177" s="145"/>
      <c r="H177" s="145"/>
      <c r="I177" s="145"/>
      <c r="J177" s="465"/>
      <c r="K177" s="465"/>
      <c r="L177" s="37"/>
      <c r="M177" s="37"/>
      <c r="N177" s="31"/>
      <c r="O177" s="31"/>
      <c r="P177" s="29"/>
      <c r="Q177" s="29"/>
    </row>
    <row r="178" spans="1:17" ht="15">
      <c r="A178" s="145"/>
      <c r="B178" s="564"/>
      <c r="C178" s="145"/>
      <c r="D178" s="145"/>
      <c r="E178" s="145"/>
      <c r="F178" s="145"/>
      <c r="G178" s="145"/>
      <c r="H178" s="145"/>
      <c r="I178" s="145"/>
      <c r="J178" s="465"/>
      <c r="K178" s="465"/>
      <c r="L178" s="37"/>
      <c r="M178" s="37"/>
      <c r="N178" s="31"/>
      <c r="O178" s="31"/>
      <c r="P178" s="29"/>
      <c r="Q178" s="29"/>
    </row>
    <row r="179" spans="1:17" ht="15">
      <c r="A179" s="145"/>
      <c r="B179" s="564"/>
      <c r="C179" s="145"/>
      <c r="D179" s="186"/>
      <c r="E179" s="186"/>
      <c r="F179" s="187"/>
      <c r="G179" s="187"/>
      <c r="H179" s="186"/>
      <c r="I179" s="174"/>
      <c r="J179" s="465"/>
      <c r="K179" s="465"/>
      <c r="L179" s="37"/>
      <c r="M179" s="37"/>
      <c r="N179" s="31"/>
      <c r="O179" s="31"/>
      <c r="P179" s="29"/>
      <c r="Q179" s="29"/>
    </row>
    <row r="180" spans="1:17" ht="15">
      <c r="A180" s="145"/>
      <c r="B180" s="564"/>
      <c r="C180" s="176"/>
      <c r="D180" s="174"/>
      <c r="E180" s="174"/>
      <c r="F180" s="174"/>
      <c r="G180" s="174"/>
      <c r="H180" s="174"/>
      <c r="I180" s="174"/>
      <c r="J180" s="31"/>
      <c r="K180" s="31"/>
      <c r="L180" s="31"/>
      <c r="M180" s="31"/>
      <c r="N180" s="31"/>
      <c r="O180" s="31"/>
      <c r="P180" s="29"/>
      <c r="Q180" s="29"/>
    </row>
    <row r="181" spans="1:17" ht="15">
      <c r="A181" s="145"/>
      <c r="B181" s="564"/>
      <c r="C181" s="174"/>
      <c r="D181" s="174"/>
      <c r="E181" s="174"/>
      <c r="F181" s="174"/>
      <c r="G181" s="174"/>
      <c r="H181" s="174"/>
      <c r="I181" s="561"/>
      <c r="J181" s="31"/>
      <c r="K181" s="31"/>
      <c r="L181" s="31"/>
      <c r="M181" s="31"/>
      <c r="N181" s="31"/>
      <c r="O181" s="31"/>
      <c r="P181" s="29"/>
      <c r="Q181" s="29"/>
    </row>
    <row r="182" spans="1:17" ht="15.6">
      <c r="A182" s="145"/>
      <c r="B182" s="564"/>
      <c r="C182" s="561"/>
      <c r="D182" s="561"/>
      <c r="E182" s="561"/>
      <c r="F182" s="564"/>
      <c r="G182" s="564"/>
      <c r="H182" s="569"/>
      <c r="I182" s="561"/>
      <c r="J182" s="42"/>
      <c r="K182" s="42"/>
      <c r="L182" s="42"/>
      <c r="M182" s="31"/>
      <c r="N182" s="31"/>
      <c r="O182" s="31"/>
      <c r="P182" s="29"/>
      <c r="Q182" s="29"/>
    </row>
    <row r="183" spans="1:17" ht="15.6">
      <c r="A183" s="145"/>
      <c r="B183" s="564"/>
      <c r="C183" s="561"/>
      <c r="D183" s="561"/>
      <c r="E183" s="561"/>
      <c r="F183" s="564"/>
      <c r="G183" s="564"/>
      <c r="H183" s="569"/>
      <c r="I183" s="145"/>
      <c r="J183" s="42"/>
      <c r="K183" s="42"/>
      <c r="L183" s="42"/>
      <c r="M183" s="31"/>
      <c r="N183" s="31"/>
      <c r="O183" s="31"/>
      <c r="P183" s="29"/>
      <c r="Q183" s="29"/>
    </row>
    <row r="184" spans="1:17" ht="15">
      <c r="A184" s="145"/>
      <c r="B184" s="564"/>
      <c r="C184" s="564"/>
      <c r="D184" s="565"/>
      <c r="E184" s="565"/>
      <c r="F184" s="145"/>
      <c r="G184" s="145"/>
      <c r="H184" s="145"/>
      <c r="I184" s="145"/>
      <c r="J184" s="31"/>
      <c r="K184" s="31"/>
      <c r="L184" s="31"/>
      <c r="M184" s="31"/>
      <c r="N184" s="31"/>
      <c r="O184" s="31"/>
      <c r="P184" s="29"/>
      <c r="Q184" s="29"/>
    </row>
    <row r="185" spans="1:17" ht="15">
      <c r="A185" s="145"/>
      <c r="B185" s="564"/>
      <c r="C185" s="564"/>
      <c r="D185" s="565"/>
      <c r="E185" s="565"/>
      <c r="F185" s="145"/>
      <c r="G185" s="145"/>
      <c r="H185" s="145"/>
      <c r="I185" s="145"/>
      <c r="J185" s="31"/>
      <c r="K185" s="31"/>
      <c r="L185" s="31"/>
      <c r="M185" s="31"/>
      <c r="N185" s="31"/>
      <c r="O185" s="31"/>
      <c r="P185" s="29"/>
      <c r="Q185" s="29"/>
    </row>
    <row r="186" spans="1:17" ht="15">
      <c r="A186" s="145"/>
      <c r="B186" s="145"/>
      <c r="C186" s="564"/>
      <c r="D186" s="565"/>
      <c r="E186" s="565"/>
      <c r="F186" s="145"/>
      <c r="G186" s="145"/>
      <c r="H186" s="145"/>
      <c r="I186" s="145"/>
      <c r="J186" s="31"/>
      <c r="K186" s="31"/>
      <c r="L186" s="31"/>
      <c r="M186" s="31"/>
      <c r="N186" s="31"/>
      <c r="O186" s="31"/>
      <c r="P186" s="29"/>
      <c r="Q186" s="29"/>
    </row>
    <row r="187" spans="1:17" ht="15">
      <c r="A187" s="145"/>
      <c r="B187" s="178"/>
      <c r="C187" s="564"/>
      <c r="D187" s="565"/>
      <c r="E187" s="565"/>
      <c r="F187" s="145"/>
      <c r="G187" s="145"/>
      <c r="H187" s="145"/>
      <c r="I187" s="145"/>
      <c r="J187" s="31"/>
      <c r="K187" s="31"/>
      <c r="L187" s="31"/>
      <c r="M187" s="31"/>
      <c r="N187" s="31"/>
      <c r="O187" s="31"/>
      <c r="P187" s="29"/>
      <c r="Q187" s="29"/>
    </row>
    <row r="188" spans="1:17" ht="15">
      <c r="A188" s="145"/>
      <c r="B188" s="174"/>
      <c r="C188" s="564"/>
      <c r="D188" s="565"/>
      <c r="E188" s="565"/>
      <c r="F188" s="145"/>
      <c r="G188" s="145"/>
      <c r="H188" s="145"/>
      <c r="I188" s="145"/>
      <c r="J188" s="31"/>
      <c r="K188" s="31"/>
      <c r="L188" s="31"/>
      <c r="M188" s="31"/>
      <c r="N188" s="31"/>
      <c r="O188" s="31"/>
      <c r="P188" s="29"/>
      <c r="Q188" s="29"/>
    </row>
    <row r="189" spans="1:17" ht="15.6">
      <c r="A189" s="145"/>
      <c r="B189" s="188"/>
      <c r="C189" s="564"/>
      <c r="D189" s="565"/>
      <c r="E189" s="565"/>
      <c r="F189" s="145"/>
      <c r="G189" s="145"/>
      <c r="H189" s="145"/>
      <c r="I189" s="145"/>
      <c r="J189" s="42"/>
      <c r="K189" s="42"/>
      <c r="L189" s="31"/>
      <c r="M189" s="31"/>
      <c r="N189" s="31"/>
      <c r="O189" s="31"/>
      <c r="P189" s="29"/>
      <c r="Q189" s="29"/>
    </row>
    <row r="190" spans="1:17" ht="15">
      <c r="A190" s="145"/>
      <c r="B190" s="188"/>
      <c r="C190" s="564"/>
      <c r="D190" s="565"/>
      <c r="E190" s="565"/>
      <c r="F190" s="145"/>
      <c r="G190" s="145"/>
      <c r="H190" s="145"/>
      <c r="I190" s="145"/>
      <c r="J190" s="31"/>
      <c r="K190" s="31"/>
      <c r="L190" s="31"/>
      <c r="M190" s="31"/>
      <c r="N190" s="31"/>
      <c r="O190" s="31"/>
      <c r="P190" s="29"/>
      <c r="Q190" s="29"/>
    </row>
    <row r="191" spans="1:17" ht="15">
      <c r="A191" s="145"/>
      <c r="B191" s="174"/>
      <c r="C191" s="564"/>
      <c r="D191" s="565"/>
      <c r="E191" s="565"/>
      <c r="F191" s="145"/>
      <c r="G191" s="145"/>
      <c r="H191" s="145"/>
      <c r="I191" s="145"/>
      <c r="J191" s="31"/>
      <c r="K191" s="31"/>
      <c r="L191" s="31"/>
      <c r="M191" s="31"/>
      <c r="N191" s="31"/>
      <c r="O191" s="31"/>
      <c r="P191" s="29"/>
      <c r="Q191" s="29"/>
    </row>
    <row r="192" spans="1:17" ht="15">
      <c r="A192" s="145"/>
      <c r="B192" s="145"/>
      <c r="C192" s="145"/>
      <c r="D192" s="187"/>
      <c r="E192" s="187"/>
      <c r="F192" s="186"/>
      <c r="G192" s="145"/>
      <c r="H192" s="145"/>
      <c r="I192" s="174"/>
      <c r="J192" s="31"/>
      <c r="K192" s="31"/>
      <c r="L192" s="31"/>
      <c r="M192" s="31"/>
      <c r="N192" s="31"/>
      <c r="O192" s="31"/>
      <c r="P192" s="29"/>
      <c r="Q192" s="29"/>
    </row>
    <row r="193" spans="1:17" ht="15">
      <c r="A193" s="174"/>
      <c r="B193" s="188"/>
      <c r="C193" s="177"/>
      <c r="D193" s="178"/>
      <c r="E193" s="186"/>
      <c r="F193" s="174"/>
      <c r="G193" s="174"/>
      <c r="H193" s="174"/>
      <c r="I193" s="174"/>
      <c r="J193" s="31"/>
      <c r="K193" s="31"/>
      <c r="L193" s="31"/>
      <c r="M193" s="31"/>
      <c r="N193" s="31"/>
      <c r="O193" s="31"/>
      <c r="P193" s="29"/>
      <c r="Q193" s="29"/>
    </row>
    <row r="194" spans="1:17" ht="12.75">
      <c r="A194" s="174"/>
      <c r="B194" s="178"/>
      <c r="C194" s="174"/>
      <c r="D194" s="174"/>
      <c r="E194" s="174"/>
      <c r="F194" s="174"/>
      <c r="G194" s="174"/>
      <c r="H194" s="174"/>
      <c r="I194" s="188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188"/>
      <c r="B195" s="188"/>
      <c r="C195" s="188"/>
      <c r="D195" s="188"/>
      <c r="E195" s="188"/>
      <c r="F195" s="188"/>
      <c r="G195" s="188"/>
      <c r="H195" s="188"/>
      <c r="I195" s="188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188"/>
      <c r="B196" s="188"/>
      <c r="C196" s="188"/>
      <c r="D196" s="188"/>
      <c r="E196" s="188"/>
      <c r="F196" s="188"/>
      <c r="G196" s="188"/>
      <c r="H196" s="188"/>
      <c r="I196" s="174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174"/>
      <c r="B197" s="174"/>
      <c r="C197" s="189"/>
      <c r="D197" s="188"/>
      <c r="E197" s="146"/>
      <c r="F197" s="188"/>
      <c r="G197" s="189"/>
      <c r="H197" s="174"/>
      <c r="I197" s="174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174"/>
      <c r="B198" s="145"/>
      <c r="C198" s="145"/>
      <c r="D198" s="145"/>
      <c r="E198" s="179"/>
      <c r="F198" s="145"/>
      <c r="G198" s="145"/>
      <c r="H198" s="145"/>
      <c r="I198" s="174"/>
      <c r="J198" s="29"/>
      <c r="K198" s="29"/>
      <c r="L198" s="29"/>
      <c r="M198" s="29"/>
      <c r="N198" s="29"/>
      <c r="O198" s="29"/>
      <c r="P198" s="29"/>
      <c r="Q198" s="29"/>
    </row>
    <row r="199" spans="1:17" ht="12.75">
      <c r="A199" s="174"/>
      <c r="B199" s="178"/>
      <c r="C199" s="188"/>
      <c r="D199" s="188"/>
      <c r="E199" s="188"/>
      <c r="F199" s="188"/>
      <c r="G199" s="174"/>
      <c r="H199" s="174"/>
      <c r="I199" s="174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174"/>
      <c r="B200" s="174"/>
      <c r="C200" s="177"/>
      <c r="D200" s="178"/>
      <c r="E200" s="188"/>
      <c r="F200" s="188"/>
      <c r="G200" s="174"/>
      <c r="H200" s="174"/>
      <c r="I200" s="174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174"/>
      <c r="B201" s="174"/>
      <c r="C201" s="188"/>
      <c r="D201" s="188"/>
      <c r="E201" s="188"/>
      <c r="F201" s="188"/>
      <c r="G201" s="174"/>
      <c r="H201" s="174"/>
      <c r="I201" s="188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188"/>
      <c r="B202" s="174"/>
      <c r="C202" s="188"/>
      <c r="D202" s="188"/>
      <c r="E202" s="188"/>
      <c r="F202" s="188"/>
      <c r="G202" s="188"/>
      <c r="H202" s="188"/>
      <c r="I202" s="174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174"/>
      <c r="B203" s="174"/>
      <c r="C203" s="174"/>
      <c r="D203" s="174"/>
      <c r="E203" s="174"/>
      <c r="F203" s="174"/>
      <c r="G203" s="174"/>
      <c r="H203" s="174"/>
      <c r="I203" s="174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174"/>
      <c r="B204" s="174"/>
      <c r="C204" s="145"/>
      <c r="D204" s="145"/>
      <c r="E204" s="174"/>
      <c r="F204" s="174"/>
      <c r="G204" s="174"/>
      <c r="H204" s="174"/>
      <c r="I204" s="174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174"/>
      <c r="B205" s="174"/>
      <c r="C205" s="177"/>
      <c r="D205" s="178"/>
      <c r="E205" s="174"/>
      <c r="F205" s="174"/>
      <c r="G205" s="174"/>
      <c r="H205" s="174"/>
      <c r="I205" s="174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174"/>
      <c r="B206" s="174"/>
      <c r="C206" s="174"/>
      <c r="D206" s="174"/>
      <c r="E206" s="174"/>
      <c r="F206" s="174"/>
      <c r="G206" s="174"/>
      <c r="H206" s="174"/>
      <c r="I206" s="174"/>
      <c r="J206" s="29"/>
      <c r="K206" s="29"/>
      <c r="L206" s="29"/>
      <c r="M206" s="29"/>
      <c r="N206" s="29"/>
      <c r="O206" s="29"/>
      <c r="P206" s="29"/>
      <c r="Q206" s="29"/>
    </row>
    <row r="207" spans="1:8" ht="12.75">
      <c r="A207" s="174"/>
      <c r="B207" s="174"/>
      <c r="C207" s="174"/>
      <c r="D207" s="174"/>
      <c r="E207" s="174"/>
      <c r="F207" s="174"/>
      <c r="G207" s="174"/>
      <c r="H207" s="174"/>
    </row>
  </sheetData>
  <mergeCells count="309"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E11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83:C83"/>
    <mergeCell ref="D83:E83"/>
    <mergeCell ref="B84:C84"/>
    <mergeCell ref="D84:E84"/>
    <mergeCell ref="B85:C85"/>
    <mergeCell ref="D85:E85"/>
    <mergeCell ref="B86:E86"/>
    <mergeCell ref="B90:I90"/>
    <mergeCell ref="A92:F92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69:C69"/>
    <mergeCell ref="D69:E69"/>
    <mergeCell ref="B70:C70"/>
    <mergeCell ref="D70:E70"/>
    <mergeCell ref="B71:C71"/>
    <mergeCell ref="D71:E71"/>
    <mergeCell ref="B72:C72"/>
    <mergeCell ref="D72:E72"/>
    <mergeCell ref="A66:F66"/>
    <mergeCell ref="B67:C67"/>
    <mergeCell ref="D67:E67"/>
    <mergeCell ref="B68:C68"/>
    <mergeCell ref="D68:E68"/>
    <mergeCell ref="B56:C56"/>
    <mergeCell ref="D56:E56"/>
    <mergeCell ref="B60:E60"/>
    <mergeCell ref="B57:C57"/>
    <mergeCell ref="D57:E57"/>
    <mergeCell ref="B58:C58"/>
    <mergeCell ref="D58:E58"/>
    <mergeCell ref="B59:C59"/>
    <mergeCell ref="A40:F40"/>
    <mergeCell ref="B46:C46"/>
    <mergeCell ref="D46:E46"/>
    <mergeCell ref="B47:C47"/>
    <mergeCell ref="D47:E47"/>
    <mergeCell ref="B48:C48"/>
    <mergeCell ref="D48:E48"/>
    <mergeCell ref="B49:C49"/>
    <mergeCell ref="D49:E49"/>
    <mergeCell ref="D59:E59"/>
    <mergeCell ref="D53:E53"/>
    <mergeCell ref="B54:C54"/>
    <mergeCell ref="D54:E54"/>
    <mergeCell ref="D42:E42"/>
    <mergeCell ref="B43:C43"/>
    <mergeCell ref="D43:E43"/>
    <mergeCell ref="B33:G33"/>
    <mergeCell ref="B55:C55"/>
    <mergeCell ref="D55:E55"/>
    <mergeCell ref="B50:C50"/>
    <mergeCell ref="D50:E50"/>
    <mergeCell ref="B51:C51"/>
    <mergeCell ref="D51:E51"/>
    <mergeCell ref="B41:C41"/>
    <mergeCell ref="D41:E41"/>
    <mergeCell ref="B42:C42"/>
    <mergeCell ref="B8:I8"/>
    <mergeCell ref="B10:I10"/>
    <mergeCell ref="B11:I11"/>
    <mergeCell ref="B22:C22"/>
    <mergeCell ref="B23:C23"/>
    <mergeCell ref="B24:C24"/>
    <mergeCell ref="B26:C26"/>
    <mergeCell ref="B27:C27"/>
    <mergeCell ref="B28:C28"/>
    <mergeCell ref="D28:E28"/>
    <mergeCell ref="B14:C14"/>
    <mergeCell ref="B15:C15"/>
    <mergeCell ref="D14:E14"/>
    <mergeCell ref="A13:H13"/>
    <mergeCell ref="D26:E26"/>
    <mergeCell ref="D27:E27"/>
    <mergeCell ref="B20:C20"/>
    <mergeCell ref="D22:E22"/>
    <mergeCell ref="D23:E23"/>
    <mergeCell ref="D24:E24"/>
    <mergeCell ref="D20:E20"/>
    <mergeCell ref="B21:C21"/>
    <mergeCell ref="D21:E21"/>
    <mergeCell ref="B25:C25"/>
    <mergeCell ref="A2:I2"/>
    <mergeCell ref="B3:D3"/>
    <mergeCell ref="E3:F3"/>
    <mergeCell ref="I3:I6"/>
    <mergeCell ref="B4:D4"/>
    <mergeCell ref="E4:F4"/>
    <mergeCell ref="B5:D5"/>
    <mergeCell ref="E5:F5"/>
    <mergeCell ref="B6:D6"/>
    <mergeCell ref="E6:F6"/>
    <mergeCell ref="G5:H5"/>
    <mergeCell ref="J131:K131"/>
    <mergeCell ref="J125:K125"/>
    <mergeCell ref="B38:I38"/>
    <mergeCell ref="B64:I64"/>
    <mergeCell ref="B116:I116"/>
    <mergeCell ref="D15:E15"/>
    <mergeCell ref="D16:E16"/>
    <mergeCell ref="B16:C16"/>
    <mergeCell ref="B17:C17"/>
    <mergeCell ref="B18:C18"/>
    <mergeCell ref="B19:C19"/>
    <mergeCell ref="D19:E19"/>
    <mergeCell ref="B37:I37"/>
    <mergeCell ref="D17:E17"/>
    <mergeCell ref="B30:C30"/>
    <mergeCell ref="D30:E30"/>
    <mergeCell ref="B31:C31"/>
    <mergeCell ref="D31:E31"/>
    <mergeCell ref="B32:C32"/>
    <mergeCell ref="D32:E32"/>
    <mergeCell ref="D18:E18"/>
    <mergeCell ref="B44:C44"/>
    <mergeCell ref="D44:E44"/>
    <mergeCell ref="B45:C45"/>
    <mergeCell ref="A127:A128"/>
    <mergeCell ref="J126:K126"/>
    <mergeCell ref="J127:K127"/>
    <mergeCell ref="A129:A130"/>
    <mergeCell ref="C129:C130"/>
    <mergeCell ref="D129:E130"/>
    <mergeCell ref="F129:F130"/>
    <mergeCell ref="G129:G130"/>
    <mergeCell ref="H129:H130"/>
    <mergeCell ref="I128:I129"/>
    <mergeCell ref="J128:K128"/>
    <mergeCell ref="J129:K129"/>
    <mergeCell ref="J130:K130"/>
    <mergeCell ref="J141:K141"/>
    <mergeCell ref="D147:E147"/>
    <mergeCell ref="J146:K146"/>
    <mergeCell ref="J147:K147"/>
    <mergeCell ref="D145:E145"/>
    <mergeCell ref="J144:K144"/>
    <mergeCell ref="D146:E146"/>
    <mergeCell ref="J145:K145"/>
    <mergeCell ref="J132:K132"/>
    <mergeCell ref="D134:E134"/>
    <mergeCell ref="J133:K133"/>
    <mergeCell ref="D139:E139"/>
    <mergeCell ref="J138:K138"/>
    <mergeCell ref="D140:E140"/>
    <mergeCell ref="J139:K139"/>
    <mergeCell ref="D137:E137"/>
    <mergeCell ref="J136:K136"/>
    <mergeCell ref="D138:E138"/>
    <mergeCell ref="J137:K137"/>
    <mergeCell ref="D132:E132"/>
    <mergeCell ref="J140:K140"/>
    <mergeCell ref="J134:K134"/>
    <mergeCell ref="D136:E136"/>
    <mergeCell ref="J135:K135"/>
    <mergeCell ref="J150:K150"/>
    <mergeCell ref="D152:E152"/>
    <mergeCell ref="J151:K151"/>
    <mergeCell ref="D149:E149"/>
    <mergeCell ref="J148:K148"/>
    <mergeCell ref="D150:E150"/>
    <mergeCell ref="J149:K149"/>
    <mergeCell ref="J154:K154"/>
    <mergeCell ref="J142:K142"/>
    <mergeCell ref="D144:E144"/>
    <mergeCell ref="J143:K143"/>
    <mergeCell ref="D142:E142"/>
    <mergeCell ref="J155:K155"/>
    <mergeCell ref="D153:E153"/>
    <mergeCell ref="J152:K152"/>
    <mergeCell ref="D154:E154"/>
    <mergeCell ref="J153:K153"/>
    <mergeCell ref="D159:E159"/>
    <mergeCell ref="J158:K158"/>
    <mergeCell ref="J159:K159"/>
    <mergeCell ref="D157:E157"/>
    <mergeCell ref="J156:K156"/>
    <mergeCell ref="D158:E158"/>
    <mergeCell ref="J157:K157"/>
    <mergeCell ref="J174:K174"/>
    <mergeCell ref="J162:K163"/>
    <mergeCell ref="J175:K175"/>
    <mergeCell ref="D186:E186"/>
    <mergeCell ref="L169:L170"/>
    <mergeCell ref="J172:K172"/>
    <mergeCell ref="J173:K173"/>
    <mergeCell ref="M169:M170"/>
    <mergeCell ref="D171:E171"/>
    <mergeCell ref="D172:E172"/>
    <mergeCell ref="F172:G172"/>
    <mergeCell ref="J171:K171"/>
    <mergeCell ref="D169:E169"/>
    <mergeCell ref="D170:E170"/>
    <mergeCell ref="J169:K170"/>
    <mergeCell ref="J176:K176"/>
    <mergeCell ref="L162:L163"/>
    <mergeCell ref="M162:M163"/>
    <mergeCell ref="D164:E164"/>
    <mergeCell ref="J164:K164"/>
    <mergeCell ref="D162:E162"/>
    <mergeCell ref="D163:E163"/>
    <mergeCell ref="D166:E166"/>
    <mergeCell ref="J165:K165"/>
    <mergeCell ref="D190:E190"/>
    <mergeCell ref="D191:E191"/>
    <mergeCell ref="B176:B177"/>
    <mergeCell ref="C175:C176"/>
    <mergeCell ref="D175:E176"/>
    <mergeCell ref="F175:F176"/>
    <mergeCell ref="G175:G176"/>
    <mergeCell ref="H175:H176"/>
    <mergeCell ref="I174:I175"/>
    <mergeCell ref="D187:E187"/>
    <mergeCell ref="D188:E188"/>
    <mergeCell ref="B178:B185"/>
    <mergeCell ref="C184:C191"/>
    <mergeCell ref="D184:E184"/>
    <mergeCell ref="D185:E185"/>
    <mergeCell ref="D189:E189"/>
    <mergeCell ref="J177:K177"/>
    <mergeCell ref="J178:K178"/>
    <mergeCell ref="J179:K179"/>
    <mergeCell ref="C182:C183"/>
    <mergeCell ref="D182:E183"/>
    <mergeCell ref="F182:F183"/>
    <mergeCell ref="G182:G183"/>
    <mergeCell ref="H182:H183"/>
    <mergeCell ref="I181:I182"/>
    <mergeCell ref="D177:E177"/>
    <mergeCell ref="D25:E25"/>
    <mergeCell ref="B169:B170"/>
    <mergeCell ref="D165:E165"/>
    <mergeCell ref="D160:E160"/>
    <mergeCell ref="D148:E148"/>
    <mergeCell ref="D143:E143"/>
    <mergeCell ref="D133:E133"/>
    <mergeCell ref="B125:B165"/>
    <mergeCell ref="C131:C171"/>
    <mergeCell ref="D131:E131"/>
    <mergeCell ref="D167:E167"/>
    <mergeCell ref="D168:E168"/>
    <mergeCell ref="D155:E155"/>
    <mergeCell ref="D161:E161"/>
    <mergeCell ref="D156:E156"/>
    <mergeCell ref="D151:E151"/>
    <mergeCell ref="D141:E141"/>
    <mergeCell ref="B29:C29"/>
    <mergeCell ref="D29:E29"/>
    <mergeCell ref="B52:C52"/>
    <mergeCell ref="D52:E52"/>
    <mergeCell ref="B53:C53"/>
    <mergeCell ref="D135:E135"/>
    <mergeCell ref="D45:E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3"/>
  <headerFooter>
    <oddHeader>&amp;C&amp;G</oddHeader>
  </headerFooter>
  <rowBreaks count="4" manualBreakCount="4">
    <brk id="35" max="16383" man="1"/>
    <brk id="63" max="16383" man="1"/>
    <brk id="89" max="16383" man="1"/>
    <brk id="114" max="16383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view="pageBreakPreview" zoomScale="90" zoomScaleSheetLayoutView="90" workbookViewId="0" topLeftCell="A7">
      <selection activeCell="G47" sqref="G47"/>
    </sheetView>
  </sheetViews>
  <sheetFormatPr defaultColWidth="9.33203125" defaultRowHeight="12.75"/>
  <cols>
    <col min="1" max="1" width="24.5" style="8" customWidth="1"/>
    <col min="2" max="2" width="12.83203125" style="56" customWidth="1"/>
    <col min="3" max="3" width="9.5" style="8" customWidth="1"/>
    <col min="4" max="4" width="70" style="8" customWidth="1"/>
    <col min="5" max="5" width="8.5" style="8" customWidth="1"/>
    <col min="6" max="6" width="16.66015625" style="8" customWidth="1"/>
    <col min="7" max="7" width="21.33203125" style="11" customWidth="1"/>
    <col min="8" max="8" width="21.33203125" style="8" customWidth="1"/>
    <col min="9" max="9" width="22" style="8" customWidth="1"/>
    <col min="10" max="10" width="10.66015625" style="71" bestFit="1" customWidth="1"/>
    <col min="11" max="11" width="19.5" style="0" customWidth="1"/>
    <col min="12" max="12" width="19.66015625" style="0" customWidth="1"/>
    <col min="13" max="13" width="11" style="0" bestFit="1" customWidth="1"/>
  </cols>
  <sheetData>
    <row r="1" spans="1:10" s="2" customFormat="1" ht="121.8" customHeight="1">
      <c r="A1" s="8"/>
      <c r="B1" s="321"/>
      <c r="C1" s="8"/>
      <c r="D1" s="8"/>
      <c r="E1" s="8"/>
      <c r="F1" s="8"/>
      <c r="G1" s="11"/>
      <c r="H1" s="8"/>
      <c r="I1" s="8"/>
      <c r="J1" s="71"/>
    </row>
    <row r="2" spans="1:23" s="2" customFormat="1" ht="38.25" customHeight="1">
      <c r="A2" s="393" t="s">
        <v>181</v>
      </c>
      <c r="B2" s="393"/>
      <c r="C2" s="393"/>
      <c r="D2" s="393"/>
      <c r="E2" s="393"/>
      <c r="F2" s="393"/>
      <c r="G2" s="393"/>
      <c r="H2" s="393"/>
      <c r="I2" s="393"/>
      <c r="J2" s="393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2" customFormat="1" ht="29.25" customHeight="1">
      <c r="A3" s="66" t="s">
        <v>732</v>
      </c>
      <c r="B3" s="400" t="s">
        <v>733</v>
      </c>
      <c r="C3" s="401"/>
      <c r="D3" s="402"/>
      <c r="E3" s="395" t="s">
        <v>87</v>
      </c>
      <c r="F3" s="395"/>
      <c r="G3" s="396" t="s">
        <v>187</v>
      </c>
      <c r="H3" s="397"/>
      <c r="I3" s="408"/>
      <c r="J3" s="409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2" customFormat="1" ht="29.25" customHeight="1">
      <c r="A4" s="66" t="s">
        <v>66</v>
      </c>
      <c r="B4" s="403" t="s">
        <v>188</v>
      </c>
      <c r="C4" s="404"/>
      <c r="D4" s="404"/>
      <c r="E4" s="394" t="s">
        <v>56</v>
      </c>
      <c r="F4" s="394"/>
      <c r="G4" s="398">
        <f>BDI!I23</f>
        <v>0.2423</v>
      </c>
      <c r="H4" s="399"/>
      <c r="I4" s="410"/>
      <c r="J4" s="411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2" customFormat="1" ht="29.25" customHeight="1">
      <c r="A5" s="67" t="s">
        <v>65</v>
      </c>
      <c r="B5" s="404" t="s">
        <v>189</v>
      </c>
      <c r="C5" s="404"/>
      <c r="D5" s="404"/>
      <c r="E5" s="406" t="s">
        <v>88</v>
      </c>
      <c r="F5" s="407"/>
      <c r="G5" s="414" t="s">
        <v>344</v>
      </c>
      <c r="H5" s="415"/>
      <c r="I5" s="410"/>
      <c r="J5" s="411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" customFormat="1" ht="29.25" customHeight="1">
      <c r="A6" s="67" t="s">
        <v>89</v>
      </c>
      <c r="B6" s="404" t="s">
        <v>730</v>
      </c>
      <c r="C6" s="404"/>
      <c r="D6" s="404"/>
      <c r="E6" s="406" t="s">
        <v>90</v>
      </c>
      <c r="F6" s="407"/>
      <c r="G6" s="396" t="s">
        <v>731</v>
      </c>
      <c r="H6" s="397"/>
      <c r="I6" s="412"/>
      <c r="J6" s="413"/>
      <c r="K6"/>
      <c r="L6"/>
      <c r="M6"/>
      <c r="N6"/>
      <c r="O6"/>
      <c r="P6"/>
      <c r="Q6"/>
      <c r="R6"/>
      <c r="S6"/>
      <c r="T6"/>
      <c r="U6"/>
      <c r="V6"/>
      <c r="W6"/>
    </row>
    <row r="7" spans="1:9" ht="15">
      <c r="A7" s="68"/>
      <c r="B7" s="69"/>
      <c r="C7" s="70"/>
      <c r="D7" s="70"/>
      <c r="E7" s="70"/>
      <c r="F7" s="70"/>
      <c r="G7" s="13"/>
      <c r="H7" s="70"/>
      <c r="I7" s="70"/>
    </row>
    <row r="8" spans="1:23" s="12" customFormat="1" ht="30">
      <c r="A8" s="72" t="s">
        <v>63</v>
      </c>
      <c r="B8" s="72" t="s">
        <v>30</v>
      </c>
      <c r="C8" s="72" t="s">
        <v>6</v>
      </c>
      <c r="D8" s="72" t="s">
        <v>31</v>
      </c>
      <c r="E8" s="72" t="s">
        <v>32</v>
      </c>
      <c r="F8" s="73" t="s">
        <v>42</v>
      </c>
      <c r="G8" s="72" t="s">
        <v>33</v>
      </c>
      <c r="H8" s="72" t="s">
        <v>34</v>
      </c>
      <c r="I8" s="72" t="s">
        <v>35</v>
      </c>
      <c r="J8" s="74" t="s">
        <v>41</v>
      </c>
      <c r="K8"/>
      <c r="L8"/>
      <c r="M8"/>
      <c r="N8"/>
      <c r="O8"/>
      <c r="P8"/>
      <c r="Q8"/>
      <c r="R8"/>
      <c r="S8"/>
      <c r="T8"/>
      <c r="U8"/>
      <c r="V8"/>
      <c r="W8"/>
    </row>
    <row r="9" spans="1:10" s="2" customFormat="1" ht="15">
      <c r="A9" s="405"/>
      <c r="B9" s="405"/>
      <c r="C9" s="72">
        <v>1</v>
      </c>
      <c r="D9" s="75" t="s">
        <v>4</v>
      </c>
      <c r="E9" s="76"/>
      <c r="F9" s="76"/>
      <c r="G9" s="77"/>
      <c r="H9" s="76"/>
      <c r="I9" s="78">
        <f>SUM(I10:I10)</f>
        <v>55597.89</v>
      </c>
      <c r="J9" s="74">
        <f>J10</f>
        <v>0.004282778145002281</v>
      </c>
    </row>
    <row r="10" spans="1:10" s="2" customFormat="1" ht="28.5">
      <c r="A10" s="417" t="str">
        <f>CPU!A9</f>
        <v>CPU 01</v>
      </c>
      <c r="B10" s="418"/>
      <c r="C10" s="19" t="s">
        <v>5</v>
      </c>
      <c r="D10" s="14" t="str">
        <f>CPU!A10</f>
        <v>ADMINISTRAÇÃO LOCAL (ENGENHEIRO CIVIL E ENCARREGADO GERAL)</v>
      </c>
      <c r="E10" s="19" t="s">
        <v>67</v>
      </c>
      <c r="F10" s="291">
        <f>'1. Adm Local'!C21</f>
        <v>1</v>
      </c>
      <c r="G10" s="82">
        <f>CPU!J14</f>
        <v>44754</v>
      </c>
      <c r="H10" s="79">
        <f aca="true" t="shared" si="0" ref="H10">ROUND((G10*($G$4+1)),2)</f>
        <v>55597.89</v>
      </c>
      <c r="I10" s="80">
        <f aca="true" t="shared" si="1" ref="I10">ROUND((H10*F10),2)</f>
        <v>55597.89</v>
      </c>
      <c r="J10" s="81">
        <f>I10/$I$34</f>
        <v>0.004282778145002281</v>
      </c>
    </row>
    <row r="11" spans="1:23" s="12" customFormat="1" ht="15">
      <c r="A11" s="405"/>
      <c r="B11" s="405"/>
      <c r="C11" s="72">
        <v>2</v>
      </c>
      <c r="D11" s="75" t="s">
        <v>43</v>
      </c>
      <c r="E11" s="76"/>
      <c r="F11" s="76"/>
      <c r="G11" s="77"/>
      <c r="H11" s="76"/>
      <c r="I11" s="78">
        <f>SUM(I12:I12)</f>
        <v>6190.02</v>
      </c>
      <c r="J11" s="74">
        <f>J12</f>
        <v>0.000476825332276585</v>
      </c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" customFormat="1" ht="14.25">
      <c r="A12" s="417" t="str">
        <f>CPU!A16</f>
        <v>CPU 02</v>
      </c>
      <c r="B12" s="418"/>
      <c r="C12" s="19" t="s">
        <v>37</v>
      </c>
      <c r="D12" s="14" t="str">
        <f>CPU!A17</f>
        <v>Placa de obra em lona com plotagem de gráfica</v>
      </c>
      <c r="E12" s="19" t="s">
        <v>1</v>
      </c>
      <c r="F12" s="291">
        <f>'2. Serv Preliminares'!I12</f>
        <v>18</v>
      </c>
      <c r="G12" s="82">
        <f>CPU!J25</f>
        <v>276.82000000000005</v>
      </c>
      <c r="H12" s="79">
        <f aca="true" t="shared" si="2" ref="H12">ROUND((G12*($G$4+1)),2)</f>
        <v>343.89</v>
      </c>
      <c r="I12" s="80">
        <f aca="true" t="shared" si="3" ref="I12">ROUND((H12*F12),2)</f>
        <v>6190.02</v>
      </c>
      <c r="J12" s="81">
        <f>I12/$I$34</f>
        <v>0.000476825332276585</v>
      </c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0" customFormat="1" ht="15">
      <c r="A13" s="405"/>
      <c r="B13" s="405"/>
      <c r="C13" s="72">
        <v>3</v>
      </c>
      <c r="D13" s="75" t="s">
        <v>149</v>
      </c>
      <c r="E13" s="234"/>
      <c r="F13" s="234"/>
      <c r="G13" s="77"/>
      <c r="H13" s="234"/>
      <c r="I13" s="78">
        <f>SUM(I14:I15)</f>
        <v>445991.58</v>
      </c>
      <c r="J13" s="74">
        <f>SUM(J14:J15)</f>
        <v>0.03435531441353326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21" customFormat="1" ht="42.75">
      <c r="A14" s="19" t="s">
        <v>0</v>
      </c>
      <c r="B14" s="361">
        <v>102096</v>
      </c>
      <c r="C14" s="19" t="s">
        <v>77</v>
      </c>
      <c r="D14" s="62" t="s">
        <v>154</v>
      </c>
      <c r="E14" s="63" t="s">
        <v>3</v>
      </c>
      <c r="F14" s="292">
        <f>'3. Tapa buraco'!C33</f>
        <v>199.15</v>
      </c>
      <c r="G14" s="82">
        <f>CPU!C53</f>
        <v>1592.02</v>
      </c>
      <c r="H14" s="79">
        <f>ROUND((G14*(1+$G$4)),2)</f>
        <v>1977.77</v>
      </c>
      <c r="I14" s="80">
        <f aca="true" t="shared" si="4" ref="I14:I15">ROUND((F14*H14),2)</f>
        <v>393872.9</v>
      </c>
      <c r="J14" s="81">
        <f>I14/$I$34</f>
        <v>0.030340544362900627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21" customFormat="1" ht="57">
      <c r="A15" s="19" t="s">
        <v>0</v>
      </c>
      <c r="B15" s="362" t="str">
        <f>B24</f>
        <v>102332</v>
      </c>
      <c r="C15" s="19" t="s">
        <v>80</v>
      </c>
      <c r="D15" s="64" t="str">
        <f>D24</f>
        <v>TRANSPORTE COM CAMINHÃO TANQUE DE TRANSPORTE DE MATERIAL ASFÁLTICO DE 20000 L, EM VIA URBANA PAVIMENTADA, DMT ATÉ 30KM (UNIDADE: TXKM). AF_07/2020</v>
      </c>
      <c r="E15" s="65" t="str">
        <f>E24</f>
        <v>TxKm</v>
      </c>
      <c r="F15" s="292">
        <f>'3. Tapa buraco'!C43</f>
        <v>22272.94</v>
      </c>
      <c r="G15" s="82">
        <f>CPU!C72</f>
        <v>1.8800000000000001</v>
      </c>
      <c r="H15" s="79">
        <f aca="true" t="shared" si="5" ref="H15">ROUND((G15*(1+$G$4)),2)</f>
        <v>2.34</v>
      </c>
      <c r="I15" s="80">
        <f t="shared" si="4"/>
        <v>52118.68</v>
      </c>
      <c r="J15" s="81">
        <f>I15/$I$34</f>
        <v>0.004014770050632632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20" customFormat="1" ht="12.75">
      <c r="A16" s="405"/>
      <c r="B16" s="405"/>
      <c r="C16" s="72">
        <v>4</v>
      </c>
      <c r="D16" s="75" t="s">
        <v>78</v>
      </c>
      <c r="E16" s="76"/>
      <c r="F16" s="76"/>
      <c r="G16" s="77"/>
      <c r="H16" s="76"/>
      <c r="I16" s="78">
        <f>I17+I20</f>
        <v>12145688.3</v>
      </c>
      <c r="J16" s="74">
        <f>J17+J20</f>
        <v>0.9356</v>
      </c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98" customFormat="1" ht="12.75">
      <c r="A17" s="416"/>
      <c r="B17" s="416"/>
      <c r="C17" s="246" t="s">
        <v>76</v>
      </c>
      <c r="D17" s="247" t="s">
        <v>79</v>
      </c>
      <c r="E17" s="248"/>
      <c r="F17" s="248"/>
      <c r="G17" s="249"/>
      <c r="H17" s="248"/>
      <c r="I17" s="250">
        <f>(SUM(I18:I19))</f>
        <v>1645437.56</v>
      </c>
      <c r="J17" s="251">
        <f>ROUND(SUM(J18:J19),4)</f>
        <v>0.1268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21" customFormat="1" ht="27.6">
      <c r="A18" s="19" t="s">
        <v>0</v>
      </c>
      <c r="B18" s="361">
        <v>96001</v>
      </c>
      <c r="C18" s="19" t="s">
        <v>325</v>
      </c>
      <c r="D18" s="62" t="s">
        <v>81</v>
      </c>
      <c r="E18" s="63" t="s">
        <v>1</v>
      </c>
      <c r="F18" s="292">
        <f>'4. Recapeamento'!C34</f>
        <v>167746.5</v>
      </c>
      <c r="G18" s="82">
        <f>CPU!C86</f>
        <v>7.599999999999999</v>
      </c>
      <c r="H18" s="79">
        <f>ROUND((G18*(1+$G$4)),2)</f>
        <v>9.44</v>
      </c>
      <c r="I18" s="80">
        <f aca="true" t="shared" si="6" ref="I18:I19">ROUND((F18*H18),2)</f>
        <v>1583526.96</v>
      </c>
      <c r="J18" s="81">
        <f>I18/$I$34</f>
        <v>0.1219811517363321</v>
      </c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1" customFormat="1" ht="41.4">
      <c r="A19" s="19" t="s">
        <v>0</v>
      </c>
      <c r="B19" s="19">
        <v>97918</v>
      </c>
      <c r="C19" s="19" t="s">
        <v>326</v>
      </c>
      <c r="D19" s="14" t="s">
        <v>185</v>
      </c>
      <c r="E19" s="285" t="s">
        <v>184</v>
      </c>
      <c r="F19" s="292">
        <f>'4. Recapeamento'!C65</f>
        <v>28141.18</v>
      </c>
      <c r="G19" s="82">
        <f>CPU!C109</f>
        <v>1.77</v>
      </c>
      <c r="H19" s="79">
        <f>ROUND((G19*(1+$G$4)),2)</f>
        <v>2.2</v>
      </c>
      <c r="I19" s="80">
        <f t="shared" si="6"/>
        <v>61910.6</v>
      </c>
      <c r="J19" s="81">
        <f>I19/$I$34</f>
        <v>0.0047690544483608675</v>
      </c>
      <c r="K19" s="195">
        <f>I16+I25</f>
        <v>12473955.290000001</v>
      </c>
      <c r="L19" s="195">
        <f>K19/'DADOS DE ENTRADA'!H28</f>
        <v>74.36194072603602</v>
      </c>
      <c r="M19"/>
      <c r="N19"/>
      <c r="O19"/>
      <c r="P19"/>
      <c r="Q19"/>
      <c r="R19"/>
      <c r="S19"/>
      <c r="T19"/>
      <c r="U19"/>
      <c r="V19"/>
      <c r="W19"/>
    </row>
    <row r="20" spans="1:23" s="21" customFormat="1" ht="12.75">
      <c r="A20" s="416"/>
      <c r="B20" s="416"/>
      <c r="C20" s="246" t="s">
        <v>150</v>
      </c>
      <c r="D20" s="247" t="s">
        <v>72</v>
      </c>
      <c r="E20" s="248"/>
      <c r="F20" s="248"/>
      <c r="G20" s="249"/>
      <c r="H20" s="248"/>
      <c r="I20" s="250">
        <f>(SUM(I21:I24))</f>
        <v>10500250.74</v>
      </c>
      <c r="J20" s="251">
        <f>ROUND(SUM(J21:J24),4)</f>
        <v>0.8088</v>
      </c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1" customFormat="1" ht="27.6">
      <c r="A21" s="19" t="s">
        <v>0</v>
      </c>
      <c r="B21" s="362">
        <v>96402</v>
      </c>
      <c r="C21" s="19" t="s">
        <v>327</v>
      </c>
      <c r="D21" s="64" t="s">
        <v>86</v>
      </c>
      <c r="E21" s="65" t="s">
        <v>1</v>
      </c>
      <c r="F21" s="292">
        <f>'4. Recapeamento'!C92</f>
        <v>167746.5</v>
      </c>
      <c r="G21" s="82">
        <f>CPU!C123</f>
        <v>2.75</v>
      </c>
      <c r="H21" s="79">
        <f aca="true" t="shared" si="7" ref="H21">ROUND((G21*(1+$G$4)),2)</f>
        <v>3.42</v>
      </c>
      <c r="I21" s="80">
        <f>ROUND((F21*H21),2)</f>
        <v>573693.03</v>
      </c>
      <c r="J21" s="81">
        <f>I21/$I$34</f>
        <v>0.044192324040069474</v>
      </c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1" customFormat="1" ht="60.75" customHeight="1">
      <c r="A22" s="19" t="s">
        <v>0</v>
      </c>
      <c r="B22" s="19" t="s">
        <v>186</v>
      </c>
      <c r="C22" s="19" t="s">
        <v>328</v>
      </c>
      <c r="D22" s="64" t="s">
        <v>83</v>
      </c>
      <c r="E22" s="65" t="s">
        <v>73</v>
      </c>
      <c r="F22" s="292">
        <f>'4. Recapeamento'!C105</f>
        <v>3126.86</v>
      </c>
      <c r="G22" s="82">
        <f>CPU!C72</f>
        <v>1.8800000000000001</v>
      </c>
      <c r="H22" s="79">
        <f aca="true" t="shared" si="8" ref="H22:H24">ROUND((G22*(1+$G$4)),2)</f>
        <v>2.34</v>
      </c>
      <c r="I22" s="80">
        <f aca="true" t="shared" si="9" ref="I22:I24">ROUND((F22*H22),2)</f>
        <v>7316.85</v>
      </c>
      <c r="J22" s="81">
        <f>I22/$I$34</f>
        <v>0.0005636265201837685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1" customFormat="1" ht="41.4">
      <c r="A23" s="19" t="s">
        <v>0</v>
      </c>
      <c r="B23" s="361">
        <v>95995</v>
      </c>
      <c r="C23" s="19" t="s">
        <v>329</v>
      </c>
      <c r="D23" s="62" t="s">
        <v>82</v>
      </c>
      <c r="E23" s="63" t="s">
        <v>3</v>
      </c>
      <c r="F23" s="292">
        <f>'4. Recapeamento'!C130</f>
        <v>5032.400000000001</v>
      </c>
      <c r="G23" s="82">
        <f>CPU!C143</f>
        <v>1375.97</v>
      </c>
      <c r="H23" s="79">
        <f t="shared" si="8"/>
        <v>1709.37</v>
      </c>
      <c r="I23" s="80">
        <f t="shared" si="9"/>
        <v>8602233.59</v>
      </c>
      <c r="J23" s="81">
        <f>I23/$I$34</f>
        <v>0.6626412983920166</v>
      </c>
      <c r="K23" s="2"/>
      <c r="L23" s="2">
        <v>10233019.09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1" customFormat="1" ht="41.4">
      <c r="A24" s="19" t="s">
        <v>0</v>
      </c>
      <c r="B24" s="362" t="str">
        <f>B22</f>
        <v>102332</v>
      </c>
      <c r="C24" s="19" t="s">
        <v>330</v>
      </c>
      <c r="D24" s="64" t="str">
        <f>D22</f>
        <v>TRANSPORTE COM CAMINHÃO TANQUE DE TRANSPORTE DE MATERIAL ASFÁLTICO DE 20000 L, EM VIA URBANA PAVIMENTADA, DMT ATÉ 30KM (UNIDADE: TXKM). AF_07/2020</v>
      </c>
      <c r="E24" s="65" t="str">
        <f>E22</f>
        <v>TxKm</v>
      </c>
      <c r="F24" s="292">
        <f>'4. Recapeamento'!C140</f>
        <v>562823.62</v>
      </c>
      <c r="G24" s="82">
        <f>CPU!C72</f>
        <v>1.8800000000000001</v>
      </c>
      <c r="H24" s="79">
        <f t="shared" si="8"/>
        <v>2.34</v>
      </c>
      <c r="I24" s="80">
        <f t="shared" si="9"/>
        <v>1317007.27</v>
      </c>
      <c r="J24" s="81">
        <f>I24/$I$34</f>
        <v>0.10145079161754374</v>
      </c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53" customFormat="1" ht="12.75">
      <c r="A25" s="77"/>
      <c r="B25" s="83"/>
      <c r="C25" s="72">
        <v>5</v>
      </c>
      <c r="D25" s="84" t="s">
        <v>50</v>
      </c>
      <c r="E25" s="234"/>
      <c r="F25" s="234"/>
      <c r="G25" s="77"/>
      <c r="H25" s="234"/>
      <c r="I25" s="78">
        <f>I26+I28</f>
        <v>328266.99000000005</v>
      </c>
      <c r="J25" s="74">
        <f>J26+J28</f>
        <v>0.02528683535468131</v>
      </c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</row>
    <row r="26" spans="1:10" s="252" customFormat="1" ht="12.75">
      <c r="A26" s="416"/>
      <c r="B26" s="416"/>
      <c r="C26" s="246" t="s">
        <v>151</v>
      </c>
      <c r="D26" s="247" t="s">
        <v>55</v>
      </c>
      <c r="E26" s="248"/>
      <c r="F26" s="248"/>
      <c r="G26" s="249"/>
      <c r="H26" s="248"/>
      <c r="I26" s="250">
        <f>I27</f>
        <v>274872.15</v>
      </c>
      <c r="J26" s="251">
        <f>J27</f>
        <v>0.02117376103103533</v>
      </c>
    </row>
    <row r="27" spans="1:11" s="252" customFormat="1" ht="55.2">
      <c r="A27" s="19" t="s">
        <v>0</v>
      </c>
      <c r="B27" s="363">
        <v>102512</v>
      </c>
      <c r="C27" s="19" t="s">
        <v>319</v>
      </c>
      <c r="D27" s="14" t="s">
        <v>85</v>
      </c>
      <c r="E27" s="85" t="s">
        <v>2</v>
      </c>
      <c r="F27" s="292">
        <f>'6. Sinalização'!C35</f>
        <v>55755</v>
      </c>
      <c r="G27" s="82">
        <f>CPU!C166</f>
        <v>3.9699999999999998</v>
      </c>
      <c r="H27" s="79">
        <f aca="true" t="shared" si="10" ref="H27">ROUND((G27*($G$4+1)),2)</f>
        <v>4.93</v>
      </c>
      <c r="I27" s="80">
        <f aca="true" t="shared" si="11" ref="I27">ROUND((H27*F27),2)</f>
        <v>274872.15</v>
      </c>
      <c r="J27" s="81">
        <f>I27/$I$34</f>
        <v>0.02117376103103533</v>
      </c>
      <c r="K27" s="254">
        <f>I25+I16</f>
        <v>12473955.290000001</v>
      </c>
    </row>
    <row r="28" spans="1:10" s="252" customFormat="1" ht="12.75">
      <c r="A28" s="416"/>
      <c r="B28" s="416"/>
      <c r="C28" s="246" t="s">
        <v>152</v>
      </c>
      <c r="D28" s="247" t="s">
        <v>153</v>
      </c>
      <c r="E28" s="248"/>
      <c r="F28" s="248"/>
      <c r="G28" s="249"/>
      <c r="H28" s="248"/>
      <c r="I28" s="250">
        <f>SUM(I29:I32)</f>
        <v>53394.840000000004</v>
      </c>
      <c r="J28" s="251">
        <f>SUM(J29:J32)</f>
        <v>0.00411307432364598</v>
      </c>
    </row>
    <row r="29" spans="1:11" s="252" customFormat="1" ht="27.6">
      <c r="A29" s="19" t="s">
        <v>155</v>
      </c>
      <c r="B29" s="363">
        <v>5213440</v>
      </c>
      <c r="C29" s="19" t="s">
        <v>320</v>
      </c>
      <c r="D29" s="257" t="s">
        <v>171</v>
      </c>
      <c r="E29" s="85" t="s">
        <v>157</v>
      </c>
      <c r="F29" s="294">
        <f>'6. Sinalização'!C62</f>
        <v>30</v>
      </c>
      <c r="G29" s="258">
        <v>217.53</v>
      </c>
      <c r="H29" s="79">
        <f aca="true" t="shared" si="12" ref="H29">ROUND((G29*($G$4+1)),2)</f>
        <v>270.24</v>
      </c>
      <c r="I29" s="80">
        <f aca="true" t="shared" si="13" ref="I29">ROUND((H29*F29),2)</f>
        <v>8107.2</v>
      </c>
      <c r="J29" s="81">
        <f>I29/$I$34</f>
        <v>0.0006245082138398146</v>
      </c>
      <c r="K29" s="254">
        <f>I27+I18</f>
        <v>1858399.1099999999</v>
      </c>
    </row>
    <row r="30" spans="1:11" s="252" customFormat="1" ht="27.6">
      <c r="A30" s="19" t="s">
        <v>155</v>
      </c>
      <c r="B30" s="363">
        <v>5213444</v>
      </c>
      <c r="C30" s="19" t="s">
        <v>321</v>
      </c>
      <c r="D30" s="257" t="s">
        <v>172</v>
      </c>
      <c r="E30" s="85" t="s">
        <v>157</v>
      </c>
      <c r="F30" s="295">
        <f>'6. Sinalização'!C88</f>
        <v>23</v>
      </c>
      <c r="G30" s="258">
        <v>217.53</v>
      </c>
      <c r="H30" s="79">
        <f aca="true" t="shared" si="14" ref="H30:H32">ROUND((G30*($G$4+1)),2)</f>
        <v>270.24</v>
      </c>
      <c r="I30" s="80">
        <f aca="true" t="shared" si="15" ref="I30:I32">ROUND((H30*F30),2)</f>
        <v>6215.52</v>
      </c>
      <c r="J30" s="81">
        <f aca="true" t="shared" si="16" ref="J30:J32">I30/$I$34</f>
        <v>0.0004787896306105246</v>
      </c>
      <c r="K30" s="254"/>
    </row>
    <row r="31" spans="1:11" s="252" customFormat="1" ht="27.6">
      <c r="A31" s="19" t="s">
        <v>155</v>
      </c>
      <c r="B31" s="363">
        <v>5213464</v>
      </c>
      <c r="C31" s="19" t="s">
        <v>322</v>
      </c>
      <c r="D31" s="257" t="s">
        <v>176</v>
      </c>
      <c r="E31" s="85" t="s">
        <v>157</v>
      </c>
      <c r="F31" s="295">
        <f>'6. Sinalização'!C114</f>
        <v>18</v>
      </c>
      <c r="G31" s="258">
        <v>217.53</v>
      </c>
      <c r="H31" s="79">
        <f aca="true" t="shared" si="17" ref="H31">ROUND((G31*($G$4+1)),2)</f>
        <v>270.24</v>
      </c>
      <c r="I31" s="80">
        <f aca="true" t="shared" si="18" ref="I31">ROUND((H31*F31),2)</f>
        <v>4864.32</v>
      </c>
      <c r="J31" s="81">
        <f aca="true" t="shared" si="19" ref="J31">I31/$I$34</f>
        <v>0.0003747049283038888</v>
      </c>
      <c r="K31" s="254"/>
    </row>
    <row r="32" spans="1:11" s="252" customFormat="1" ht="41.4">
      <c r="A32" s="19" t="s">
        <v>155</v>
      </c>
      <c r="B32" s="363">
        <v>5213863</v>
      </c>
      <c r="C32" s="19" t="s">
        <v>323</v>
      </c>
      <c r="D32" s="257" t="s">
        <v>173</v>
      </c>
      <c r="E32" s="85" t="s">
        <v>157</v>
      </c>
      <c r="F32" s="295">
        <f>'6. Sinalização'!C121</f>
        <v>71</v>
      </c>
      <c r="G32" s="80">
        <v>387.83</v>
      </c>
      <c r="H32" s="79">
        <f t="shared" si="14"/>
        <v>481.8</v>
      </c>
      <c r="I32" s="80">
        <f t="shared" si="15"/>
        <v>34207.8</v>
      </c>
      <c r="J32" s="81">
        <f t="shared" si="16"/>
        <v>0.002635071550891752</v>
      </c>
      <c r="K32" s="254"/>
    </row>
    <row r="33" spans="1:10" s="252" customFormat="1" ht="4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53" customFormat="1" ht="21" customHeight="1">
      <c r="A34" s="392" t="s">
        <v>29</v>
      </c>
      <c r="B34" s="392"/>
      <c r="C34" s="392"/>
      <c r="D34" s="392"/>
      <c r="E34" s="392"/>
      <c r="F34" s="392"/>
      <c r="G34" s="392"/>
      <c r="H34" s="392"/>
      <c r="I34" s="86">
        <f>I9+I11+I16+I13+I25</f>
        <v>12981734.780000001</v>
      </c>
      <c r="J34" s="74">
        <f>J9+J11+J16+J13+J25</f>
        <v>1.0000017532454935</v>
      </c>
    </row>
    <row r="35" spans="1:12" s="252" customFormat="1" ht="12.75">
      <c r="A35" s="87"/>
      <c r="B35" s="88"/>
      <c r="C35" s="89"/>
      <c r="D35" s="89"/>
      <c r="E35" s="89"/>
      <c r="F35" s="89"/>
      <c r="G35" s="89"/>
      <c r="H35" s="89"/>
      <c r="I35" s="90"/>
      <c r="J35" s="91"/>
      <c r="K35" s="255" t="s">
        <v>57</v>
      </c>
      <c r="L35" s="256">
        <v>5000000</v>
      </c>
    </row>
    <row r="36" spans="1:12" s="2" customFormat="1" ht="12.75">
      <c r="A36" s="8"/>
      <c r="B36" s="56"/>
      <c r="C36" s="8"/>
      <c r="D36" s="87"/>
      <c r="E36" s="8"/>
      <c r="F36" s="8"/>
      <c r="G36" s="11"/>
      <c r="H36" s="8"/>
      <c r="I36" s="92"/>
      <c r="J36" s="71"/>
      <c r="K36" s="22" t="s">
        <v>58</v>
      </c>
      <c r="L36" s="23">
        <v>15000</v>
      </c>
    </row>
    <row r="37" spans="11:12" ht="12.75">
      <c r="K37" s="22" t="s">
        <v>61</v>
      </c>
      <c r="L37" s="23">
        <f>L35+L36</f>
        <v>5015000</v>
      </c>
    </row>
    <row r="38" spans="1:15" ht="12.75">
      <c r="A38" s="15"/>
      <c r="B38" s="18"/>
      <c r="C38" s="15"/>
      <c r="D38" s="15"/>
      <c r="E38" s="15"/>
      <c r="F38" s="15"/>
      <c r="H38" s="15"/>
      <c r="I38" s="93"/>
      <c r="J38" s="94"/>
      <c r="M38" s="3"/>
      <c r="N38" s="3"/>
      <c r="O38" s="3"/>
    </row>
    <row r="39" spans="7:9" ht="12.75">
      <c r="G39" s="95"/>
      <c r="I39" s="92"/>
    </row>
    <row r="40" ht="12.75">
      <c r="I40" s="96"/>
    </row>
    <row r="41" spans="6:9" ht="12.75">
      <c r="F41" s="97"/>
      <c r="I41" s="585">
        <v>12990052.930000002</v>
      </c>
    </row>
  </sheetData>
  <mergeCells count="25">
    <mergeCell ref="I3:J6"/>
    <mergeCell ref="G5:H5"/>
    <mergeCell ref="A26:B26"/>
    <mergeCell ref="A28:B28"/>
    <mergeCell ref="A13:B13"/>
    <mergeCell ref="A17:B17"/>
    <mergeCell ref="A20:B20"/>
    <mergeCell ref="A10:B10"/>
    <mergeCell ref="A12:B12"/>
    <mergeCell ref="A34:H34"/>
    <mergeCell ref="A2:J2"/>
    <mergeCell ref="E4:F4"/>
    <mergeCell ref="E3:F3"/>
    <mergeCell ref="G3:H3"/>
    <mergeCell ref="G4:H4"/>
    <mergeCell ref="B3:D3"/>
    <mergeCell ref="B4:D4"/>
    <mergeCell ref="B6:D6"/>
    <mergeCell ref="B5:D5"/>
    <mergeCell ref="A16:B16"/>
    <mergeCell ref="A9:B9"/>
    <mergeCell ref="A11:B11"/>
    <mergeCell ref="E5:F5"/>
    <mergeCell ref="E6:F6"/>
    <mergeCell ref="G6:H6"/>
  </mergeCells>
  <printOptions horizontalCentered="1"/>
  <pageMargins left="0.6299212598425197" right="0.5905511811023622" top="0.7480314960629921" bottom="0.7480314960629921" header="0.31496062992125984" footer="0.31496062992125984"/>
  <pageSetup fitToHeight="0" fitToWidth="1" horizontalDpi="600" verticalDpi="600" orientation="portrait" paperSize="9" scale="46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view="pageBreakPreview" zoomScale="80" zoomScaleSheetLayoutView="80" workbookViewId="0" topLeftCell="A1">
      <selection activeCell="A4" sqref="A4"/>
    </sheetView>
  </sheetViews>
  <sheetFormatPr defaultColWidth="9.33203125" defaultRowHeight="12.75"/>
  <cols>
    <col min="1" max="1" width="22.5" style="6" customWidth="1"/>
    <col min="2" max="2" width="47.16015625" style="6" customWidth="1"/>
    <col min="3" max="3" width="15.66015625" style="6" customWidth="1"/>
    <col min="4" max="9" width="13.83203125" style="6" customWidth="1"/>
    <col min="10" max="10" width="25.16015625" style="6" customWidth="1"/>
    <col min="12" max="12" width="22.5" style="0" customWidth="1"/>
    <col min="14" max="14" width="9.33203125" style="0" customWidth="1"/>
    <col min="17" max="17" width="14.83203125" style="0" customWidth="1"/>
  </cols>
  <sheetData>
    <row r="1" spans="1:10" s="2" customFormat="1" ht="122.4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8.25" customHeight="1">
      <c r="A2" s="438" t="s">
        <v>70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s="2" customFormat="1" ht="29.25" customHeight="1">
      <c r="A3" s="66" t="s">
        <v>732</v>
      </c>
      <c r="B3" s="400" t="str">
        <f>ORÇ!B3</f>
        <v>NORTE AMBIENTAL GESTÃO E SERVIÇOS LTDA</v>
      </c>
      <c r="C3" s="401"/>
      <c r="D3" s="402"/>
      <c r="E3" s="395" t="s">
        <v>87</v>
      </c>
      <c r="F3" s="395"/>
      <c r="G3" s="396" t="str">
        <f>ORÇ!G3</f>
        <v>ABAETETUBA/PA</v>
      </c>
      <c r="H3" s="397"/>
      <c r="I3" s="408"/>
      <c r="J3" s="409"/>
    </row>
    <row r="4" spans="1:10" s="2" customFormat="1" ht="29.25" customHeight="1">
      <c r="A4" s="66" t="s">
        <v>66</v>
      </c>
      <c r="B4" s="403" t="str">
        <f>ORÇ!B4</f>
        <v>RECAPEAMENTO DE VIAS URBANAS NO MUNICÍPIO DE ABAETETUBA - PARÁ</v>
      </c>
      <c r="C4" s="404"/>
      <c r="D4" s="404"/>
      <c r="E4" s="394" t="s">
        <v>56</v>
      </c>
      <c r="F4" s="394"/>
      <c r="G4" s="398">
        <f>ORÇ!G4</f>
        <v>0.2423</v>
      </c>
      <c r="H4" s="399"/>
      <c r="I4" s="410"/>
      <c r="J4" s="411"/>
    </row>
    <row r="5" spans="1:10" s="2" customFormat="1" ht="29.25" customHeight="1">
      <c r="A5" s="67" t="s">
        <v>65</v>
      </c>
      <c r="B5" s="404" t="str">
        <f>ORÇ!B5</f>
        <v>BAIRROS DO MUNICÍPIO DE ABAETETUBA</v>
      </c>
      <c r="C5" s="404"/>
      <c r="D5" s="404"/>
      <c r="E5" s="439" t="s">
        <v>88</v>
      </c>
      <c r="F5" s="440"/>
      <c r="G5" s="414" t="str">
        <f>ORÇ!G5</f>
        <v>SINAPI MARÇO/2022 - SICRO JANEIRO/2022</v>
      </c>
      <c r="H5" s="415"/>
      <c r="I5" s="410"/>
      <c r="J5" s="411"/>
    </row>
    <row r="6" spans="1:10" s="2" customFormat="1" ht="29.25" customHeight="1">
      <c r="A6" s="67" t="s">
        <v>89</v>
      </c>
      <c r="B6" s="404" t="str">
        <f>ORÇ!B6</f>
        <v>Eng. Civil Edilberto Peres Ranieri</v>
      </c>
      <c r="C6" s="404"/>
      <c r="D6" s="404"/>
      <c r="E6" s="439" t="s">
        <v>90</v>
      </c>
      <c r="F6" s="440"/>
      <c r="G6" s="396" t="str">
        <f>ORÇ!G6</f>
        <v>1505344557PA</v>
      </c>
      <c r="H6" s="397"/>
      <c r="I6" s="412"/>
      <c r="J6" s="413"/>
    </row>
    <row r="7" spans="1:10" s="2" customFormat="1" ht="12.75">
      <c r="A7" s="139"/>
      <c r="B7" s="140"/>
      <c r="C7" s="140"/>
      <c r="D7" s="140"/>
      <c r="E7" s="140"/>
      <c r="F7" s="140"/>
      <c r="G7" s="140"/>
      <c r="H7" s="140"/>
      <c r="I7" s="140"/>
      <c r="J7" s="141"/>
    </row>
    <row r="8" spans="1:10" s="2" customFormat="1" ht="12.75">
      <c r="A8" s="419" t="s">
        <v>45</v>
      </c>
      <c r="B8" s="419" t="s">
        <v>39</v>
      </c>
      <c r="C8" s="419" t="s">
        <v>41</v>
      </c>
      <c r="D8" s="419" t="s">
        <v>46</v>
      </c>
      <c r="E8" s="419"/>
      <c r="F8" s="419" t="s">
        <v>47</v>
      </c>
      <c r="G8" s="419"/>
      <c r="H8" s="419" t="s">
        <v>48</v>
      </c>
      <c r="I8" s="419"/>
      <c r="J8" s="419" t="s">
        <v>44</v>
      </c>
    </row>
    <row r="9" spans="1:10" s="2" customFormat="1" ht="12.75">
      <c r="A9" s="419"/>
      <c r="B9" s="419"/>
      <c r="C9" s="419"/>
      <c r="D9" s="100" t="s">
        <v>49</v>
      </c>
      <c r="E9" s="100" t="s">
        <v>49</v>
      </c>
      <c r="F9" s="100" t="s">
        <v>49</v>
      </c>
      <c r="G9" s="100" t="s">
        <v>49</v>
      </c>
      <c r="H9" s="100" t="s">
        <v>49</v>
      </c>
      <c r="I9" s="100" t="s">
        <v>49</v>
      </c>
      <c r="J9" s="419"/>
    </row>
    <row r="10" spans="1:11" s="2" customFormat="1" ht="12.75">
      <c r="A10" s="427">
        <f>ORÇ!C9</f>
        <v>1</v>
      </c>
      <c r="B10" s="432" t="str">
        <f>ORÇ!D9</f>
        <v>ADMINISTRAÇÃO LOCAL</v>
      </c>
      <c r="C10" s="433">
        <f>J10/$J$25</f>
        <v>0.004282778145002281</v>
      </c>
      <c r="D10" s="428">
        <f>(D15+D18+D24+D21)/SUM($J$13:$J$24)</f>
        <v>0.3218599075195157</v>
      </c>
      <c r="E10" s="429"/>
      <c r="F10" s="428">
        <f>(F15+F18+F24+F21)/SUM($J$13:$J$24)</f>
        <v>0.33327286339762724</v>
      </c>
      <c r="G10" s="429"/>
      <c r="H10" s="428">
        <f aca="true" t="shared" si="0" ref="H10">(H15+H18+H24+H21)/SUM($J$13:$J$24)</f>
        <v>0.3448672290828571</v>
      </c>
      <c r="I10" s="429"/>
      <c r="J10" s="422">
        <f>ORÇ!I9</f>
        <v>55597.89</v>
      </c>
      <c r="K10" s="1"/>
    </row>
    <row r="11" spans="1:11" s="2" customFormat="1" ht="6" customHeight="1">
      <c r="A11" s="427"/>
      <c r="B11" s="432"/>
      <c r="C11" s="433"/>
      <c r="D11" s="425"/>
      <c r="E11" s="426"/>
      <c r="F11" s="425"/>
      <c r="G11" s="426"/>
      <c r="H11" s="425"/>
      <c r="I11" s="426"/>
      <c r="J11" s="422"/>
      <c r="K11" s="1"/>
    </row>
    <row r="12" spans="1:11" s="2" customFormat="1" ht="12.75">
      <c r="A12" s="427"/>
      <c r="B12" s="432"/>
      <c r="C12" s="433"/>
      <c r="D12" s="430">
        <f>($J$10*D10)</f>
        <v>17894.731733680208</v>
      </c>
      <c r="E12" s="431"/>
      <c r="F12" s="430">
        <f>($J$10*F10)</f>
        <v>18529.267999166306</v>
      </c>
      <c r="G12" s="431"/>
      <c r="H12" s="430">
        <f aca="true" t="shared" si="1" ref="H12">($J$10*H10)</f>
        <v>19173.89026715349</v>
      </c>
      <c r="I12" s="431"/>
      <c r="J12" s="422"/>
      <c r="K12" s="1"/>
    </row>
    <row r="13" spans="1:11" s="2" customFormat="1" ht="12.75">
      <c r="A13" s="427">
        <f>ORÇ!C11</f>
        <v>2</v>
      </c>
      <c r="B13" s="432" t="str">
        <f>ORÇ!D11</f>
        <v>SERVIÇOS PRELIMINARES</v>
      </c>
      <c r="C13" s="433">
        <f>J13/$J$25</f>
        <v>0.000476825332276585</v>
      </c>
      <c r="D13" s="420">
        <v>1</v>
      </c>
      <c r="E13" s="420"/>
      <c r="F13" s="424"/>
      <c r="G13" s="424"/>
      <c r="H13" s="424"/>
      <c r="I13" s="424"/>
      <c r="J13" s="422">
        <f>ORÇ!I11</f>
        <v>6190.02</v>
      </c>
      <c r="K13" s="1"/>
    </row>
    <row r="14" spans="1:11" s="2" customFormat="1" ht="6" customHeight="1">
      <c r="A14" s="427"/>
      <c r="B14" s="432"/>
      <c r="C14" s="433"/>
      <c r="D14" s="421"/>
      <c r="E14" s="421"/>
      <c r="F14" s="427"/>
      <c r="G14" s="427"/>
      <c r="H14" s="427"/>
      <c r="I14" s="427"/>
      <c r="J14" s="422"/>
      <c r="K14" s="1"/>
    </row>
    <row r="15" spans="1:11" s="2" customFormat="1" ht="12.75">
      <c r="A15" s="427"/>
      <c r="B15" s="432"/>
      <c r="C15" s="433"/>
      <c r="D15" s="423">
        <f>($J$13*D13)</f>
        <v>6190.02</v>
      </c>
      <c r="E15" s="423"/>
      <c r="F15" s="423"/>
      <c r="G15" s="423"/>
      <c r="H15" s="423"/>
      <c r="I15" s="423"/>
      <c r="J15" s="422"/>
      <c r="K15" s="4"/>
    </row>
    <row r="16" spans="1:11" s="2" customFormat="1" ht="12.75">
      <c r="A16" s="427">
        <f>ORÇ!C16</f>
        <v>4</v>
      </c>
      <c r="B16" s="434" t="str">
        <f>ORÇ!D16</f>
        <v>RECAPEAMENTO</v>
      </c>
      <c r="C16" s="433">
        <f>J16/$J$25</f>
        <v>0.9355982467545065</v>
      </c>
      <c r="D16" s="424">
        <v>0.32</v>
      </c>
      <c r="E16" s="424"/>
      <c r="F16" s="424">
        <v>0.34</v>
      </c>
      <c r="G16" s="424"/>
      <c r="H16" s="424">
        <f>1-SUM(D16:G16)</f>
        <v>0.33999999999999997</v>
      </c>
      <c r="I16" s="424"/>
      <c r="J16" s="422">
        <f>ORÇ!I16</f>
        <v>12145688.3</v>
      </c>
      <c r="K16" s="1"/>
    </row>
    <row r="17" spans="1:11" s="2" customFormat="1" ht="6" customHeight="1">
      <c r="A17" s="427"/>
      <c r="B17" s="434"/>
      <c r="C17" s="433"/>
      <c r="D17" s="421"/>
      <c r="E17" s="421"/>
      <c r="F17" s="421"/>
      <c r="G17" s="421"/>
      <c r="H17" s="421"/>
      <c r="I17" s="421"/>
      <c r="J17" s="422"/>
      <c r="K17" s="1"/>
    </row>
    <row r="18" spans="1:11" s="2" customFormat="1" ht="12.75">
      <c r="A18" s="427"/>
      <c r="B18" s="434"/>
      <c r="C18" s="433"/>
      <c r="D18" s="423">
        <f>$J$16*D16</f>
        <v>3886620.2560000005</v>
      </c>
      <c r="E18" s="423"/>
      <c r="F18" s="423">
        <f>$J$16*F16</f>
        <v>4129534.0220000003</v>
      </c>
      <c r="G18" s="423"/>
      <c r="H18" s="423">
        <f aca="true" t="shared" si="2" ref="H18">$J$16*H16</f>
        <v>4129534.022</v>
      </c>
      <c r="I18" s="423"/>
      <c r="J18" s="422"/>
      <c r="K18" s="1"/>
    </row>
    <row r="19" spans="1:11" s="2" customFormat="1" ht="12.75">
      <c r="A19" s="427">
        <f>ORÇ!C13</f>
        <v>3</v>
      </c>
      <c r="B19" s="435" t="str">
        <f>ORÇ!D13</f>
        <v>TAPA-BURACO</v>
      </c>
      <c r="C19" s="433">
        <f>J19/$J$25</f>
        <v>0.034355314413533254</v>
      </c>
      <c r="D19" s="424">
        <v>0.6</v>
      </c>
      <c r="E19" s="424"/>
      <c r="F19" s="424">
        <v>0.4</v>
      </c>
      <c r="G19" s="424"/>
      <c r="H19" s="424"/>
      <c r="I19" s="424"/>
      <c r="J19" s="441">
        <f>ORÇ!I13</f>
        <v>445991.58</v>
      </c>
      <c r="K19" s="1"/>
    </row>
    <row r="20" spans="1:11" s="2" customFormat="1" ht="6" customHeight="1">
      <c r="A20" s="427"/>
      <c r="B20" s="436"/>
      <c r="C20" s="433"/>
      <c r="D20" s="421"/>
      <c r="E20" s="421"/>
      <c r="F20" s="421"/>
      <c r="G20" s="421"/>
      <c r="H20" s="427"/>
      <c r="I20" s="427"/>
      <c r="J20" s="442"/>
      <c r="K20" s="1"/>
    </row>
    <row r="21" spans="1:11" s="2" customFormat="1" ht="12.75">
      <c r="A21" s="427"/>
      <c r="B21" s="437"/>
      <c r="C21" s="433"/>
      <c r="D21" s="423">
        <f>$J$19*D19</f>
        <v>267594.948</v>
      </c>
      <c r="E21" s="423"/>
      <c r="F21" s="423">
        <f>$J$19*F19</f>
        <v>178396.632</v>
      </c>
      <c r="G21" s="423"/>
      <c r="H21" s="423"/>
      <c r="I21" s="423"/>
      <c r="J21" s="443"/>
      <c r="K21" s="1"/>
    </row>
    <row r="22" spans="1:11" s="2" customFormat="1" ht="12.75">
      <c r="A22" s="427">
        <f>ORÇ!C25</f>
        <v>5</v>
      </c>
      <c r="B22" s="432" t="str">
        <f>ORÇ!D25</f>
        <v xml:space="preserve">SINALIZAÇÃO </v>
      </c>
      <c r="C22" s="433">
        <f aca="true" t="shared" si="3" ref="C22">J22/$J$25</f>
        <v>0.025286835354681313</v>
      </c>
      <c r="D22" s="424"/>
      <c r="E22" s="424"/>
      <c r="F22" s="424"/>
      <c r="G22" s="424"/>
      <c r="H22" s="420">
        <v>1</v>
      </c>
      <c r="I22" s="420"/>
      <c r="J22" s="422">
        <f>ORÇ!I25</f>
        <v>328266.99000000005</v>
      </c>
      <c r="K22" s="1"/>
    </row>
    <row r="23" spans="1:11" s="2" customFormat="1" ht="6" customHeight="1">
      <c r="A23" s="427"/>
      <c r="B23" s="432"/>
      <c r="C23" s="433"/>
      <c r="D23" s="427"/>
      <c r="E23" s="427"/>
      <c r="F23" s="427"/>
      <c r="G23" s="427"/>
      <c r="H23" s="421"/>
      <c r="I23" s="421"/>
      <c r="J23" s="422"/>
      <c r="K23" s="1"/>
    </row>
    <row r="24" spans="1:12" s="2" customFormat="1" ht="12.75">
      <c r="A24" s="427"/>
      <c r="B24" s="432"/>
      <c r="C24" s="433"/>
      <c r="D24" s="423"/>
      <c r="E24" s="423"/>
      <c r="F24" s="423"/>
      <c r="G24" s="423"/>
      <c r="H24" s="423">
        <f>($J$22*H22)</f>
        <v>328266.99000000005</v>
      </c>
      <c r="I24" s="423"/>
      <c r="J24" s="422"/>
      <c r="K24" s="1"/>
      <c r="L24" s="280"/>
    </row>
    <row r="25" spans="1:11" s="2" customFormat="1" ht="15" customHeight="1">
      <c r="A25" s="73"/>
      <c r="B25" s="444" t="s">
        <v>51</v>
      </c>
      <c r="C25" s="445"/>
      <c r="D25" s="446">
        <f>D12+D15+D18+D24+D21</f>
        <v>4178299.9557336806</v>
      </c>
      <c r="E25" s="446"/>
      <c r="F25" s="446">
        <f>F12+F15+F18+F24+F21</f>
        <v>4326459.921999167</v>
      </c>
      <c r="G25" s="446"/>
      <c r="H25" s="446">
        <f>H12+H15+H18+H24+H21</f>
        <v>4476974.902267153</v>
      </c>
      <c r="I25" s="446"/>
      <c r="J25" s="101">
        <f>SUM(J10:J24)</f>
        <v>12981734.780000001</v>
      </c>
      <c r="K25" s="1"/>
    </row>
    <row r="26" spans="1:10" s="2" customFormat="1" ht="15" customHeight="1">
      <c r="A26" s="102"/>
      <c r="B26" s="444" t="s">
        <v>52</v>
      </c>
      <c r="C26" s="445"/>
      <c r="D26" s="448">
        <f>D25/$J$25</f>
        <v>0.3218599075195157</v>
      </c>
      <c r="E26" s="448"/>
      <c r="F26" s="448">
        <f>F25/$J$25</f>
        <v>0.33327286339762724</v>
      </c>
      <c r="G26" s="448"/>
      <c r="H26" s="448">
        <f>H25/$J$25</f>
        <v>0.34486722908285705</v>
      </c>
      <c r="I26" s="448"/>
      <c r="J26" s="103">
        <f>SUM(D26:I26)</f>
        <v>1</v>
      </c>
    </row>
    <row r="27" spans="1:10" s="2" customFormat="1" ht="15" customHeight="1">
      <c r="A27" s="102"/>
      <c r="B27" s="444" t="s">
        <v>53</v>
      </c>
      <c r="C27" s="445"/>
      <c r="D27" s="446">
        <f>D25</f>
        <v>4178299.9557336806</v>
      </c>
      <c r="E27" s="447"/>
      <c r="F27" s="447">
        <f>(D27+F25)</f>
        <v>8504759.877732847</v>
      </c>
      <c r="G27" s="447"/>
      <c r="H27" s="447">
        <f>(F27+H25)</f>
        <v>12981734.780000001</v>
      </c>
      <c r="I27" s="447"/>
      <c r="J27" s="101"/>
    </row>
    <row r="28" spans="1:10" s="2" customFormat="1" ht="15" customHeight="1">
      <c r="A28" s="102"/>
      <c r="B28" s="444" t="s">
        <v>54</v>
      </c>
      <c r="C28" s="445"/>
      <c r="D28" s="448">
        <f>D26</f>
        <v>0.3218599075195157</v>
      </c>
      <c r="E28" s="448"/>
      <c r="F28" s="448">
        <f>D28+F26</f>
        <v>0.655132770917143</v>
      </c>
      <c r="G28" s="448"/>
      <c r="H28" s="448">
        <f>F28+H26</f>
        <v>1</v>
      </c>
      <c r="I28" s="448"/>
      <c r="J28" s="104"/>
    </row>
    <row r="32" spans="1:9" ht="12.75">
      <c r="A32" s="6" t="s">
        <v>182</v>
      </c>
      <c r="B32" s="282">
        <v>10000000</v>
      </c>
      <c r="C32" s="283">
        <f>B32/J25</f>
        <v>0.7703130721331837</v>
      </c>
      <c r="D32" s="449">
        <f>$C$32*D25</f>
        <v>3218599.075195157</v>
      </c>
      <c r="E32" s="449"/>
      <c r="F32" s="449">
        <f aca="true" t="shared" si="4" ref="F32">$C$32*F25</f>
        <v>3332728.6339762723</v>
      </c>
      <c r="G32" s="449"/>
      <c r="H32" s="449">
        <f aca="true" t="shared" si="5" ref="H32">$C$32*H25</f>
        <v>3448672.2908285707</v>
      </c>
      <c r="I32" s="449"/>
    </row>
    <row r="33" spans="1:9" ht="12.75">
      <c r="A33" s="6" t="s">
        <v>58</v>
      </c>
      <c r="B33" s="281">
        <f>J25-B32</f>
        <v>2981734.780000001</v>
      </c>
      <c r="C33" s="283">
        <f>B33/J25</f>
        <v>0.22968692786681635</v>
      </c>
      <c r="D33" s="449">
        <f>$C$33*D25</f>
        <v>959700.8805385239</v>
      </c>
      <c r="E33" s="449"/>
      <c r="F33" s="449">
        <f aca="true" t="shared" si="6" ref="F33">$C$33*F25</f>
        <v>993731.2880228945</v>
      </c>
      <c r="G33" s="449"/>
      <c r="H33" s="449">
        <f aca="true" t="shared" si="7" ref="H33">$C$33*H25</f>
        <v>1028302.6114385829</v>
      </c>
      <c r="I33" s="449"/>
    </row>
  </sheetData>
  <mergeCells count="108">
    <mergeCell ref="H25:I25"/>
    <mergeCell ref="D32:E32"/>
    <mergeCell ref="F32:G32"/>
    <mergeCell ref="H32:I32"/>
    <mergeCell ref="D33:E33"/>
    <mergeCell ref="F33:G33"/>
    <mergeCell ref="H33:I33"/>
    <mergeCell ref="H27:I27"/>
    <mergeCell ref="H28:I28"/>
    <mergeCell ref="H26:I26"/>
    <mergeCell ref="B25:C25"/>
    <mergeCell ref="B26:C26"/>
    <mergeCell ref="B27:C27"/>
    <mergeCell ref="B28:C28"/>
    <mergeCell ref="C19:C21"/>
    <mergeCell ref="D14:E14"/>
    <mergeCell ref="D27:E27"/>
    <mergeCell ref="F27:G27"/>
    <mergeCell ref="D28:E28"/>
    <mergeCell ref="F28:G28"/>
    <mergeCell ref="D25:E25"/>
    <mergeCell ref="F25:G25"/>
    <mergeCell ref="D26:E26"/>
    <mergeCell ref="F26:G26"/>
    <mergeCell ref="H19:I19"/>
    <mergeCell ref="A2:J2"/>
    <mergeCell ref="B3:D3"/>
    <mergeCell ref="E3:F3"/>
    <mergeCell ref="G3:H3"/>
    <mergeCell ref="I3:J6"/>
    <mergeCell ref="B4:D4"/>
    <mergeCell ref="E4:F4"/>
    <mergeCell ref="G4:H4"/>
    <mergeCell ref="B5:D5"/>
    <mergeCell ref="E5:F5"/>
    <mergeCell ref="B6:D6"/>
    <mergeCell ref="E6:F6"/>
    <mergeCell ref="G5:H5"/>
    <mergeCell ref="G6:H6"/>
    <mergeCell ref="F13:G13"/>
    <mergeCell ref="J19:J21"/>
    <mergeCell ref="H16:I16"/>
    <mergeCell ref="D20:E20"/>
    <mergeCell ref="F20:G20"/>
    <mergeCell ref="D21:E21"/>
    <mergeCell ref="F21:G21"/>
    <mergeCell ref="H20:I20"/>
    <mergeCell ref="H21:I21"/>
    <mergeCell ref="A22:A24"/>
    <mergeCell ref="B22:B24"/>
    <mergeCell ref="C22:C24"/>
    <mergeCell ref="D22:E22"/>
    <mergeCell ref="A16:A18"/>
    <mergeCell ref="B16:B18"/>
    <mergeCell ref="C16:C18"/>
    <mergeCell ref="F14:G14"/>
    <mergeCell ref="A19:A21"/>
    <mergeCell ref="B19:B21"/>
    <mergeCell ref="D23:E23"/>
    <mergeCell ref="D24:E24"/>
    <mergeCell ref="D19:E19"/>
    <mergeCell ref="F19:G19"/>
    <mergeCell ref="A8:A9"/>
    <mergeCell ref="B8:B9"/>
    <mergeCell ref="C8:C9"/>
    <mergeCell ref="F11:G11"/>
    <mergeCell ref="H11:I11"/>
    <mergeCell ref="D12:E12"/>
    <mergeCell ref="F12:G12"/>
    <mergeCell ref="H12:I12"/>
    <mergeCell ref="A13:A15"/>
    <mergeCell ref="B13:B15"/>
    <mergeCell ref="C13:C15"/>
    <mergeCell ref="D8:E8"/>
    <mergeCell ref="D15:E15"/>
    <mergeCell ref="F15:G15"/>
    <mergeCell ref="H15:I15"/>
    <mergeCell ref="D13:E13"/>
    <mergeCell ref="A10:A12"/>
    <mergeCell ref="B10:B12"/>
    <mergeCell ref="C10:C12"/>
    <mergeCell ref="D10:E10"/>
    <mergeCell ref="H13:I13"/>
    <mergeCell ref="H10:I10"/>
    <mergeCell ref="J8:J9"/>
    <mergeCell ref="H22:I22"/>
    <mergeCell ref="H23:I23"/>
    <mergeCell ref="J16:J18"/>
    <mergeCell ref="D17:E17"/>
    <mergeCell ref="F17:G17"/>
    <mergeCell ref="H17:I17"/>
    <mergeCell ref="D18:E18"/>
    <mergeCell ref="F18:G18"/>
    <mergeCell ref="H18:I18"/>
    <mergeCell ref="D16:E16"/>
    <mergeCell ref="F16:G16"/>
    <mergeCell ref="F22:G22"/>
    <mergeCell ref="J10:J12"/>
    <mergeCell ref="D11:E11"/>
    <mergeCell ref="F8:G8"/>
    <mergeCell ref="H8:I8"/>
    <mergeCell ref="J22:J24"/>
    <mergeCell ref="F23:G23"/>
    <mergeCell ref="H24:I24"/>
    <mergeCell ref="F24:G24"/>
    <mergeCell ref="J13:J15"/>
    <mergeCell ref="H14:I14"/>
    <mergeCell ref="F10:G10"/>
  </mergeCells>
  <printOptions horizontalCentered="1"/>
  <pageMargins left="0.5118110236220472" right="0.5118110236220472" top="1.299212598425197" bottom="0.5905511811023623" header="0.6299212598425197" footer="0.31496062992125984"/>
  <pageSetup fitToHeight="0" fitToWidth="1" horizontalDpi="1200" verticalDpi="1200" orientation="landscape" paperSize="9" scale="78" r:id="rId3"/>
  <headerFooter>
    <oddHeader>&amp;C&amp;G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view="pageBreakPreview" zoomScale="90" zoomScaleSheetLayoutView="90" workbookViewId="0" topLeftCell="A1">
      <selection activeCell="F13" sqref="F13"/>
    </sheetView>
  </sheetViews>
  <sheetFormatPr defaultColWidth="9.33203125" defaultRowHeight="12.75"/>
  <cols>
    <col min="1" max="7" width="19.5" style="6" customWidth="1"/>
    <col min="8" max="8" width="17.16015625" style="6" customWidth="1"/>
    <col min="9" max="9" width="24.83203125" style="6" customWidth="1"/>
  </cols>
  <sheetData>
    <row r="1" spans="1:9" s="2" customFormat="1" ht="123" customHeight="1">
      <c r="A1" s="6"/>
      <c r="B1" s="6"/>
      <c r="C1" s="6"/>
      <c r="D1" s="6"/>
      <c r="E1" s="6"/>
      <c r="F1" s="6"/>
      <c r="G1" s="6"/>
      <c r="H1" s="6"/>
      <c r="I1" s="6"/>
    </row>
    <row r="2" spans="1:9" s="2" customFormat="1" ht="38.25" customHeight="1">
      <c r="A2" s="438" t="s">
        <v>143</v>
      </c>
      <c r="B2" s="438"/>
      <c r="C2" s="438"/>
      <c r="D2" s="438"/>
      <c r="E2" s="438"/>
      <c r="F2" s="438"/>
      <c r="G2" s="438"/>
      <c r="H2" s="438"/>
      <c r="I2" s="438"/>
    </row>
    <row r="3" spans="1:9" s="2" customFormat="1" ht="15">
      <c r="A3" s="66" t="s">
        <v>732</v>
      </c>
      <c r="B3" s="403" t="str">
        <f>ORÇ!B3</f>
        <v>NORTE AMBIENTAL GESTÃO E SERVIÇOS LTDA</v>
      </c>
      <c r="C3" s="403"/>
      <c r="D3" s="403"/>
      <c r="E3" s="460" t="s">
        <v>87</v>
      </c>
      <c r="F3" s="460"/>
      <c r="G3" s="461" t="str">
        <f>ORÇ!G3</f>
        <v>ABAETETUBA/PA</v>
      </c>
      <c r="H3" s="461"/>
      <c r="I3" s="462"/>
    </row>
    <row r="4" spans="1:9" s="2" customFormat="1" ht="51" customHeight="1">
      <c r="A4" s="66" t="s">
        <v>66</v>
      </c>
      <c r="B4" s="403" t="str">
        <f>ORÇ!B4</f>
        <v>RECAPEAMENTO DE VIAS URBANAS NO MUNICÍPIO DE ABAETETUBA - PARÁ</v>
      </c>
      <c r="C4" s="404"/>
      <c r="D4" s="404"/>
      <c r="E4" s="463" t="s">
        <v>56</v>
      </c>
      <c r="F4" s="463"/>
      <c r="G4" s="464">
        <f>ORÇ!G4</f>
        <v>0.2423</v>
      </c>
      <c r="H4" s="464"/>
      <c r="I4" s="462"/>
    </row>
    <row r="5" spans="1:9" s="2" customFormat="1" ht="29.25" customHeight="1">
      <c r="A5" s="67" t="s">
        <v>65</v>
      </c>
      <c r="B5" s="403" t="str">
        <f>ORÇ!B5</f>
        <v>BAIRROS DO MUNICÍPIO DE ABAETETUBA</v>
      </c>
      <c r="C5" s="403"/>
      <c r="D5" s="403"/>
      <c r="E5" s="460" t="s">
        <v>88</v>
      </c>
      <c r="F5" s="460"/>
      <c r="G5" s="414" t="str">
        <f>ORÇ!G5</f>
        <v>SINAPI MARÇO/2022 - SICRO JANEIRO/2022</v>
      </c>
      <c r="H5" s="415"/>
      <c r="I5" s="462"/>
    </row>
    <row r="6" spans="1:9" s="2" customFormat="1" ht="29.25" customHeight="1">
      <c r="A6" s="67" t="s">
        <v>89</v>
      </c>
      <c r="B6" s="404" t="str">
        <f>ORÇ!B6</f>
        <v>Eng. Civil Edilberto Peres Ranieri</v>
      </c>
      <c r="C6" s="404"/>
      <c r="D6" s="404"/>
      <c r="E6" s="460" t="s">
        <v>90</v>
      </c>
      <c r="F6" s="460"/>
      <c r="G6" s="396" t="str">
        <f>ORÇ!G6</f>
        <v>1505344557PA</v>
      </c>
      <c r="H6" s="397"/>
      <c r="I6" s="462"/>
    </row>
    <row r="7" spans="1:9" ht="15">
      <c r="A7" s="450"/>
      <c r="B7" s="450"/>
      <c r="C7" s="450"/>
      <c r="D7" s="450"/>
      <c r="E7" s="450"/>
      <c r="F7" s="450"/>
      <c r="G7" s="450"/>
      <c r="H7" s="450"/>
      <c r="I7" s="450"/>
    </row>
    <row r="8" spans="1:9" ht="15">
      <c r="A8" s="105" t="s">
        <v>6</v>
      </c>
      <c r="B8" s="106" t="s">
        <v>7</v>
      </c>
      <c r="C8" s="107"/>
      <c r="D8" s="107"/>
      <c r="E8" s="107"/>
      <c r="F8" s="107"/>
      <c r="G8" s="107"/>
      <c r="H8" s="108"/>
      <c r="I8" s="109"/>
    </row>
    <row r="9" spans="1:9" ht="14.25">
      <c r="A9" s="110">
        <v>1</v>
      </c>
      <c r="B9" s="111" t="s">
        <v>8</v>
      </c>
      <c r="C9" s="112"/>
      <c r="D9" s="112"/>
      <c r="E9" s="112"/>
      <c r="F9" s="112"/>
      <c r="G9" s="112"/>
      <c r="H9" s="113"/>
      <c r="I9" s="114">
        <v>0.0401</v>
      </c>
    </row>
    <row r="10" spans="1:9" ht="14.25">
      <c r="A10" s="110">
        <v>2</v>
      </c>
      <c r="B10" s="111" t="s">
        <v>9</v>
      </c>
      <c r="C10" s="112"/>
      <c r="D10" s="112"/>
      <c r="E10" s="112"/>
      <c r="F10" s="112"/>
      <c r="G10" s="112"/>
      <c r="H10" s="113"/>
      <c r="I10" s="115">
        <v>0.004</v>
      </c>
    </row>
    <row r="11" spans="1:9" ht="14.25">
      <c r="A11" s="110">
        <v>3</v>
      </c>
      <c r="B11" s="111" t="s">
        <v>10</v>
      </c>
      <c r="C11" s="112"/>
      <c r="D11" s="112"/>
      <c r="E11" s="112"/>
      <c r="F11" s="112"/>
      <c r="G11" s="112"/>
      <c r="H11" s="113"/>
      <c r="I11" s="116">
        <v>0.0056</v>
      </c>
    </row>
    <row r="12" spans="1:9" ht="14.25">
      <c r="A12" s="110">
        <v>4</v>
      </c>
      <c r="B12" s="111" t="s">
        <v>11</v>
      </c>
      <c r="C12" s="112"/>
      <c r="D12" s="112"/>
      <c r="E12" s="112"/>
      <c r="F12" s="112"/>
      <c r="G12" s="112"/>
      <c r="H12" s="113"/>
      <c r="I12" s="115">
        <v>0.0111</v>
      </c>
    </row>
    <row r="13" spans="1:9" ht="14.25">
      <c r="A13" s="110">
        <v>5</v>
      </c>
      <c r="B13" s="111" t="s">
        <v>12</v>
      </c>
      <c r="C13" s="112"/>
      <c r="D13" s="112"/>
      <c r="E13" s="112"/>
      <c r="F13" s="112"/>
      <c r="G13" s="112"/>
      <c r="H13" s="113"/>
      <c r="I13" s="115">
        <v>0.0692</v>
      </c>
    </row>
    <row r="14" spans="1:9" ht="14.25">
      <c r="A14" s="117">
        <v>6</v>
      </c>
      <c r="B14" s="118" t="s">
        <v>13</v>
      </c>
      <c r="C14" s="119"/>
      <c r="D14" s="119"/>
      <c r="E14" s="119"/>
      <c r="F14" s="119"/>
      <c r="G14" s="119"/>
      <c r="H14" s="120"/>
      <c r="I14" s="121">
        <f>I21</f>
        <v>0.0865</v>
      </c>
    </row>
    <row r="15" spans="1:9" ht="14.25">
      <c r="A15" s="122"/>
      <c r="B15" s="123"/>
      <c r="C15" s="123"/>
      <c r="D15" s="123"/>
      <c r="E15" s="123"/>
      <c r="F15" s="123"/>
      <c r="G15" s="123"/>
      <c r="H15" s="123"/>
      <c r="I15" s="124"/>
    </row>
    <row r="16" spans="1:9" ht="15">
      <c r="A16" s="125" t="s">
        <v>6</v>
      </c>
      <c r="B16" s="126" t="s">
        <v>14</v>
      </c>
      <c r="C16" s="107"/>
      <c r="D16" s="107"/>
      <c r="E16" s="107"/>
      <c r="F16" s="107"/>
      <c r="G16" s="107"/>
      <c r="H16" s="107"/>
      <c r="I16" s="127"/>
    </row>
    <row r="17" spans="1:9" ht="14.25">
      <c r="A17" s="128" t="s">
        <v>15</v>
      </c>
      <c r="B17" s="112" t="s">
        <v>16</v>
      </c>
      <c r="C17" s="112"/>
      <c r="D17" s="112"/>
      <c r="E17" s="112"/>
      <c r="F17" s="112"/>
      <c r="G17" s="112"/>
      <c r="H17" s="112"/>
      <c r="I17" s="129">
        <v>0.05</v>
      </c>
    </row>
    <row r="18" spans="1:9" ht="14.25">
      <c r="A18" s="128" t="s">
        <v>17</v>
      </c>
      <c r="B18" s="112" t="s">
        <v>18</v>
      </c>
      <c r="C18" s="112"/>
      <c r="D18" s="112"/>
      <c r="E18" s="112"/>
      <c r="F18" s="112"/>
      <c r="G18" s="112"/>
      <c r="H18" s="112"/>
      <c r="I18" s="115">
        <v>0.0065</v>
      </c>
    </row>
    <row r="19" spans="1:9" ht="14.25">
      <c r="A19" s="128" t="s">
        <v>19</v>
      </c>
      <c r="B19" s="112" t="s">
        <v>20</v>
      </c>
      <c r="C19" s="112"/>
      <c r="D19" s="112"/>
      <c r="E19" s="112"/>
      <c r="F19" s="112"/>
      <c r="G19" s="112"/>
      <c r="H19" s="112"/>
      <c r="I19" s="115">
        <v>0.03</v>
      </c>
    </row>
    <row r="20" spans="1:9" ht="14.25">
      <c r="A20" s="130" t="s">
        <v>21</v>
      </c>
      <c r="B20" s="119" t="s">
        <v>40</v>
      </c>
      <c r="C20" s="119"/>
      <c r="D20" s="119"/>
      <c r="E20" s="119"/>
      <c r="F20" s="119"/>
      <c r="G20" s="119"/>
      <c r="H20" s="119"/>
      <c r="I20" s="121"/>
    </row>
    <row r="21" spans="1:9" ht="15">
      <c r="A21" s="131"/>
      <c r="B21" s="132"/>
      <c r="C21" s="132"/>
      <c r="D21" s="132"/>
      <c r="E21" s="132"/>
      <c r="F21" s="132"/>
      <c r="G21" s="451" t="s">
        <v>22</v>
      </c>
      <c r="H21" s="451"/>
      <c r="I21" s="133">
        <f>SUM(I17:I20)</f>
        <v>0.0865</v>
      </c>
    </row>
    <row r="22" spans="1:9" ht="15">
      <c r="A22" s="455" t="s">
        <v>23</v>
      </c>
      <c r="B22" s="456"/>
      <c r="C22" s="456"/>
      <c r="D22" s="456"/>
      <c r="E22" s="456"/>
      <c r="F22" s="456"/>
      <c r="G22" s="456"/>
      <c r="H22" s="456"/>
      <c r="I22" s="457"/>
    </row>
    <row r="23" spans="1:9" ht="27" customHeight="1">
      <c r="A23" s="458"/>
      <c r="B23" s="459"/>
      <c r="C23" s="459"/>
      <c r="D23" s="459"/>
      <c r="E23" s="459"/>
      <c r="F23" s="459"/>
      <c r="G23" s="459"/>
      <c r="H23" s="459"/>
      <c r="I23" s="134">
        <f>ROUND(((((1+I9+I10+I11)*(1+I12)*(1+I13))/(1-I14))-1),4)</f>
        <v>0.2423</v>
      </c>
    </row>
    <row r="24" spans="1:9" ht="5.25" customHeight="1">
      <c r="A24" s="118"/>
      <c r="B24" s="119"/>
      <c r="C24" s="119"/>
      <c r="D24" s="119"/>
      <c r="E24" s="119"/>
      <c r="F24" s="119"/>
      <c r="G24" s="119"/>
      <c r="H24" s="119"/>
      <c r="I24" s="135"/>
    </row>
    <row r="25" spans="1:9" ht="15">
      <c r="A25" s="136" t="s">
        <v>24</v>
      </c>
      <c r="B25" s="132"/>
      <c r="C25" s="132"/>
      <c r="D25" s="132"/>
      <c r="E25" s="132"/>
      <c r="F25" s="132"/>
      <c r="G25" s="132"/>
      <c r="H25" s="132"/>
      <c r="I25" s="137"/>
    </row>
    <row r="26" spans="1:9" ht="14.25">
      <c r="A26" s="452" t="s">
        <v>71</v>
      </c>
      <c r="B26" s="453"/>
      <c r="C26" s="453"/>
      <c r="D26" s="453"/>
      <c r="E26" s="453"/>
      <c r="F26" s="453"/>
      <c r="G26" s="453"/>
      <c r="H26" s="453"/>
      <c r="I26" s="454"/>
    </row>
    <row r="27" spans="1:9" ht="14.25">
      <c r="A27" s="452" t="s">
        <v>25</v>
      </c>
      <c r="B27" s="453"/>
      <c r="C27" s="453"/>
      <c r="D27" s="453"/>
      <c r="E27" s="453"/>
      <c r="F27" s="453"/>
      <c r="G27" s="453"/>
      <c r="H27" s="453"/>
      <c r="I27" s="454"/>
    </row>
    <row r="28" spans="1:9" ht="14.25">
      <c r="A28" s="452" t="s">
        <v>26</v>
      </c>
      <c r="B28" s="453"/>
      <c r="C28" s="453"/>
      <c r="D28" s="453"/>
      <c r="E28" s="453"/>
      <c r="F28" s="453"/>
      <c r="G28" s="453"/>
      <c r="H28" s="453"/>
      <c r="I28" s="454"/>
    </row>
    <row r="29" spans="1:9" ht="55.5" customHeight="1">
      <c r="A29" s="452" t="s">
        <v>92</v>
      </c>
      <c r="B29" s="453"/>
      <c r="C29" s="453"/>
      <c r="D29" s="453"/>
      <c r="E29" s="453"/>
      <c r="F29" s="453"/>
      <c r="G29" s="453"/>
      <c r="H29" s="453"/>
      <c r="I29" s="454"/>
    </row>
    <row r="30" spans="1:9" ht="12.75">
      <c r="A30" s="138" t="s">
        <v>27</v>
      </c>
      <c r="B30" s="119"/>
      <c r="C30" s="119"/>
      <c r="D30" s="119"/>
      <c r="E30" s="119"/>
      <c r="F30" s="119"/>
      <c r="G30" s="119"/>
      <c r="H30" s="119"/>
      <c r="I30" s="120"/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</sheetData>
  <mergeCells count="22">
    <mergeCell ref="A2:I2"/>
    <mergeCell ref="B3:D3"/>
    <mergeCell ref="E3:F3"/>
    <mergeCell ref="G3:H3"/>
    <mergeCell ref="I3:I6"/>
    <mergeCell ref="B4:D4"/>
    <mergeCell ref="E4:F4"/>
    <mergeCell ref="G4:H4"/>
    <mergeCell ref="B5:D5"/>
    <mergeCell ref="E5:F5"/>
    <mergeCell ref="B6:D6"/>
    <mergeCell ref="E6:F6"/>
    <mergeCell ref="G5:H5"/>
    <mergeCell ref="G6:H6"/>
    <mergeCell ref="A7:I7"/>
    <mergeCell ref="G21:H21"/>
    <mergeCell ref="A29:I29"/>
    <mergeCell ref="A22:I22"/>
    <mergeCell ref="A23:H23"/>
    <mergeCell ref="A26:I26"/>
    <mergeCell ref="A27:I27"/>
    <mergeCell ref="A28:I28"/>
  </mergeCells>
  <printOptions horizontalCentered="1"/>
  <pageMargins left="0.5118110236220472" right="0.5118110236220472" top="1.2598425196850394" bottom="0.7874015748031497" header="0.31496062992125984" footer="0.31496062992125984"/>
  <pageSetup fitToHeight="0" horizontalDpi="1200" verticalDpi="1200" orientation="portrait" paperSize="9" scale="55" r:id="rId3"/>
  <headerFooter>
    <oddHeader>&amp;C&amp;G</oddHeader>
  </headerFooter>
  <rowBreaks count="1" manualBreakCount="1">
    <brk id="63" max="16383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177"/>
  <sheetViews>
    <sheetView view="pageBreakPreview" zoomScale="72" zoomScaleSheetLayoutView="72" workbookViewId="0" topLeftCell="A38">
      <selection activeCell="M60" sqref="M60"/>
    </sheetView>
  </sheetViews>
  <sheetFormatPr defaultColWidth="9.33203125" defaultRowHeight="12.75"/>
  <cols>
    <col min="1" max="1" width="13.5" style="160" customWidth="1"/>
    <col min="2" max="2" width="15.83203125" style="160" customWidth="1"/>
    <col min="3" max="3" width="50.5" style="160" customWidth="1"/>
    <col min="4" max="6" width="21.66015625" style="160" customWidth="1"/>
    <col min="7" max="7" width="15.16015625" style="160" customWidth="1"/>
    <col min="8" max="8" width="19.16015625" style="160" customWidth="1"/>
    <col min="9" max="10" width="28.16015625" style="160" customWidth="1"/>
    <col min="11" max="13" width="9.33203125" style="24" customWidth="1"/>
    <col min="14" max="14" width="12.33203125" style="24" customWidth="1"/>
    <col min="15" max="15" width="12.16015625" style="24" customWidth="1"/>
    <col min="16" max="16384" width="9.33203125" style="24" customWidth="1"/>
  </cols>
  <sheetData>
    <row r="1" ht="107.4" customHeight="1"/>
    <row r="2" spans="1:13" s="2" customFormat="1" ht="38.25" customHeight="1">
      <c r="A2" s="466" t="s">
        <v>93</v>
      </c>
      <c r="B2" s="467"/>
      <c r="C2" s="467"/>
      <c r="D2" s="467"/>
      <c r="E2" s="467"/>
      <c r="F2" s="467"/>
      <c r="G2" s="467"/>
      <c r="H2" s="467"/>
      <c r="I2" s="467"/>
      <c r="J2" s="467"/>
      <c r="K2" s="6"/>
      <c r="L2" s="6"/>
      <c r="M2" s="6"/>
    </row>
    <row r="3" spans="1:13" s="2" customFormat="1" ht="15">
      <c r="A3" s="66" t="s">
        <v>64</v>
      </c>
      <c r="B3" s="403" t="str">
        <f>'2. Serv Preliminares'!B3:D3</f>
        <v>NORTE AMBIENTAL GESTÃO E SERVIÇOS LTDA</v>
      </c>
      <c r="C3" s="403"/>
      <c r="D3" s="403"/>
      <c r="E3" s="395" t="s">
        <v>87</v>
      </c>
      <c r="F3" s="395"/>
      <c r="G3" s="144" t="str">
        <f>'2. Serv Preliminares'!G3:H3</f>
        <v>ABAETETUBA/PA</v>
      </c>
      <c r="H3" s="142"/>
      <c r="I3" s="142"/>
      <c r="J3" s="462"/>
      <c r="K3" s="6"/>
      <c r="L3" s="6"/>
      <c r="M3" s="6"/>
    </row>
    <row r="4" spans="1:13" s="2" customFormat="1" ht="29.25" customHeight="1">
      <c r="A4" s="66" t="s">
        <v>66</v>
      </c>
      <c r="B4" s="403" t="str">
        <f>'2. Serv Preliminares'!B4:D4</f>
        <v>RECAPEAMENTO DE VIAS URBANAS NO MUNICÍPIO DE ABAETETUBA - PARÁ</v>
      </c>
      <c r="C4" s="403"/>
      <c r="D4" s="403"/>
      <c r="E4" s="394" t="s">
        <v>56</v>
      </c>
      <c r="F4" s="394"/>
      <c r="G4" s="143">
        <f>'2. Serv Preliminares'!G4:H4</f>
        <v>0.2423</v>
      </c>
      <c r="H4" s="142"/>
      <c r="I4" s="142"/>
      <c r="J4" s="462"/>
      <c r="K4" s="6"/>
      <c r="L4" s="6"/>
      <c r="M4" s="6"/>
    </row>
    <row r="5" spans="1:13" s="2" customFormat="1" ht="29.25" customHeight="1">
      <c r="A5" s="67" t="s">
        <v>65</v>
      </c>
      <c r="B5" s="403" t="str">
        <f>'2. Serv Preliminares'!B5:D5</f>
        <v>BAIRROS DO MUNICÍPIO DE ABAETETUBA</v>
      </c>
      <c r="C5" s="403"/>
      <c r="D5" s="403"/>
      <c r="E5" s="395" t="s">
        <v>88</v>
      </c>
      <c r="F5" s="395"/>
      <c r="G5" s="468" t="str">
        <f>'2. Serv Preliminares'!G5:H5</f>
        <v>SINAPI MARÇO/2022 - SICRO JANEIRO/2022</v>
      </c>
      <c r="H5" s="469"/>
      <c r="I5" s="470"/>
      <c r="J5" s="462"/>
      <c r="K5" s="6"/>
      <c r="L5" s="6"/>
      <c r="M5" s="6"/>
    </row>
    <row r="6" spans="1:13" s="2" customFormat="1" ht="29.25" customHeight="1">
      <c r="A6" s="67" t="s">
        <v>89</v>
      </c>
      <c r="B6" s="403" t="str">
        <f>'2. Serv Preliminares'!B6:D6</f>
        <v>Eng. Civil Edilberto Peres Ranieri</v>
      </c>
      <c r="C6" s="403"/>
      <c r="D6" s="403"/>
      <c r="E6" s="395" t="s">
        <v>90</v>
      </c>
      <c r="F6" s="395"/>
      <c r="G6" s="396" t="str">
        <f>'2. Serv Preliminares'!G6:H6</f>
        <v>1505344557PA</v>
      </c>
      <c r="H6" s="471"/>
      <c r="I6" s="397"/>
      <c r="J6" s="462"/>
      <c r="K6" s="6"/>
      <c r="L6" s="6"/>
      <c r="M6" s="6"/>
    </row>
    <row r="7" spans="1:13" s="2" customFormat="1" ht="15.75" customHeight="1">
      <c r="A7" s="139"/>
      <c r="B7" s="140"/>
      <c r="C7" s="140"/>
      <c r="D7" s="140"/>
      <c r="E7" s="140"/>
      <c r="F7" s="140"/>
      <c r="G7" s="140"/>
      <c r="H7" s="140"/>
      <c r="I7" s="140"/>
      <c r="J7" s="141"/>
      <c r="K7" s="6"/>
      <c r="L7" s="6"/>
      <c r="M7" s="6"/>
    </row>
    <row r="8" spans="1:19" ht="15">
      <c r="A8" s="145"/>
      <c r="B8" s="146"/>
      <c r="C8" s="146"/>
      <c r="D8" s="147"/>
      <c r="E8" s="147"/>
      <c r="F8" s="145"/>
      <c r="G8" s="145"/>
      <c r="H8" s="145"/>
      <c r="I8" s="145"/>
      <c r="J8" s="145"/>
      <c r="K8" s="59"/>
      <c r="L8" s="465"/>
      <c r="M8" s="465"/>
      <c r="N8" s="60"/>
      <c r="O8" s="60"/>
      <c r="P8" s="31"/>
      <c r="Q8" s="31"/>
      <c r="R8" s="29"/>
      <c r="S8" s="29"/>
    </row>
    <row r="9" spans="1:19" ht="15">
      <c r="A9" s="474" t="s">
        <v>95</v>
      </c>
      <c r="B9" s="475"/>
      <c r="C9" s="475"/>
      <c r="D9" s="475"/>
      <c r="E9" s="475"/>
      <c r="F9" s="475"/>
      <c r="G9" s="475"/>
      <c r="H9" s="475"/>
      <c r="I9" s="475"/>
      <c r="J9" s="476"/>
      <c r="K9" s="59"/>
      <c r="L9" s="59"/>
      <c r="M9" s="59"/>
      <c r="N9" s="60"/>
      <c r="O9" s="60"/>
      <c r="P9" s="31"/>
      <c r="Q9" s="31"/>
      <c r="R9" s="29"/>
      <c r="S9" s="29"/>
    </row>
    <row r="10" spans="1:19" ht="15">
      <c r="A10" s="474" t="s">
        <v>183</v>
      </c>
      <c r="B10" s="475"/>
      <c r="C10" s="475"/>
      <c r="D10" s="475"/>
      <c r="E10" s="475"/>
      <c r="F10" s="475"/>
      <c r="G10" s="475"/>
      <c r="H10" s="476"/>
      <c r="I10" s="151" t="s">
        <v>96</v>
      </c>
      <c r="J10" s="151" t="s">
        <v>97</v>
      </c>
      <c r="K10" s="59"/>
      <c r="L10" s="59"/>
      <c r="M10" s="59"/>
      <c r="N10" s="60"/>
      <c r="O10" s="60"/>
      <c r="P10" s="31"/>
      <c r="Q10" s="31"/>
      <c r="R10" s="29"/>
      <c r="S10" s="29"/>
    </row>
    <row r="11" spans="1:19" ht="15">
      <c r="A11" s="151" t="s">
        <v>62</v>
      </c>
      <c r="B11" s="152" t="s">
        <v>38</v>
      </c>
      <c r="C11" s="477" t="s">
        <v>39</v>
      </c>
      <c r="D11" s="478"/>
      <c r="E11" s="478"/>
      <c r="F11" s="479"/>
      <c r="G11" s="151" t="s">
        <v>68</v>
      </c>
      <c r="H11" s="151" t="s">
        <v>94</v>
      </c>
      <c r="I11" s="151" t="s">
        <v>99</v>
      </c>
      <c r="J11" s="151" t="s">
        <v>100</v>
      </c>
      <c r="K11" s="59"/>
      <c r="L11" s="465"/>
      <c r="M11" s="465"/>
      <c r="N11" s="60"/>
      <c r="O11" s="60"/>
      <c r="P11" s="31"/>
      <c r="Q11" s="31"/>
      <c r="R11" s="29"/>
      <c r="S11" s="29"/>
    </row>
    <row r="12" spans="1:19" ht="15">
      <c r="A12" s="148" t="s">
        <v>0</v>
      </c>
      <c r="B12" s="154">
        <v>100305</v>
      </c>
      <c r="C12" s="149" t="s">
        <v>98</v>
      </c>
      <c r="D12" s="150"/>
      <c r="E12" s="150"/>
      <c r="F12" s="148"/>
      <c r="G12" s="148" t="s">
        <v>36</v>
      </c>
      <c r="H12" s="230">
        <f>'1. Adm Local'!J13</f>
        <v>360</v>
      </c>
      <c r="I12" s="153">
        <v>96.13</v>
      </c>
      <c r="J12" s="191">
        <f>ROUND((H12*I12),2)</f>
        <v>34606.8</v>
      </c>
      <c r="K12" s="59"/>
      <c r="L12" s="465"/>
      <c r="M12" s="465"/>
      <c r="N12" s="60"/>
      <c r="O12" s="60"/>
      <c r="P12" s="31"/>
      <c r="Q12" s="31"/>
      <c r="R12" s="29"/>
      <c r="S12" s="29"/>
    </row>
    <row r="13" spans="1:19" ht="15">
      <c r="A13" s="148" t="s">
        <v>0</v>
      </c>
      <c r="B13" s="154">
        <v>90776</v>
      </c>
      <c r="C13" s="149" t="s">
        <v>28</v>
      </c>
      <c r="D13" s="150"/>
      <c r="E13" s="150"/>
      <c r="F13" s="148"/>
      <c r="G13" s="148" t="s">
        <v>36</v>
      </c>
      <c r="H13" s="230">
        <f>'1. Adm Local'!J17</f>
        <v>480</v>
      </c>
      <c r="I13" s="153">
        <v>21.14</v>
      </c>
      <c r="J13" s="191">
        <f aca="true" t="shared" si="0" ref="J13">ROUND((H13*I13),2)</f>
        <v>10147.2</v>
      </c>
      <c r="K13" s="59"/>
      <c r="L13" s="465"/>
      <c r="M13" s="465"/>
      <c r="N13" s="60"/>
      <c r="O13" s="60"/>
      <c r="P13" s="31"/>
      <c r="Q13" s="31"/>
      <c r="R13" s="29"/>
      <c r="S13" s="29"/>
    </row>
    <row r="14" spans="1:19" ht="15">
      <c r="A14" s="486" t="s">
        <v>44</v>
      </c>
      <c r="B14" s="487"/>
      <c r="C14" s="487"/>
      <c r="D14" s="487"/>
      <c r="E14" s="487"/>
      <c r="F14" s="487"/>
      <c r="G14" s="487"/>
      <c r="H14" s="487"/>
      <c r="I14" s="488"/>
      <c r="J14" s="155">
        <f>SUM(J12:J13)</f>
        <v>44754</v>
      </c>
      <c r="K14" s="59"/>
      <c r="L14" s="465"/>
      <c r="M14" s="465"/>
      <c r="N14" s="60"/>
      <c r="O14" s="60"/>
      <c r="P14" s="31"/>
      <c r="Q14" s="31"/>
      <c r="R14" s="29"/>
      <c r="S14" s="29"/>
    </row>
    <row r="15" spans="1:19" ht="15">
      <c r="A15" s="300"/>
      <c r="B15" s="300"/>
      <c r="C15" s="300"/>
      <c r="D15" s="300"/>
      <c r="E15" s="300"/>
      <c r="F15" s="300"/>
      <c r="G15" s="300"/>
      <c r="H15" s="300"/>
      <c r="I15" s="300"/>
      <c r="J15" s="301"/>
      <c r="K15" s="298"/>
      <c r="L15" s="298"/>
      <c r="M15" s="298"/>
      <c r="N15" s="60"/>
      <c r="O15" s="60"/>
      <c r="P15" s="31"/>
      <c r="Q15" s="31"/>
      <c r="R15" s="29"/>
      <c r="S15" s="29"/>
    </row>
    <row r="16" spans="1:19" ht="15">
      <c r="A16" s="474" t="s">
        <v>163</v>
      </c>
      <c r="B16" s="475"/>
      <c r="C16" s="475"/>
      <c r="D16" s="475"/>
      <c r="E16" s="475"/>
      <c r="F16" s="475"/>
      <c r="G16" s="475"/>
      <c r="H16" s="475"/>
      <c r="I16" s="475"/>
      <c r="J16" s="476"/>
      <c r="K16" s="298"/>
      <c r="L16" s="298"/>
      <c r="M16" s="298"/>
      <c r="N16" s="60"/>
      <c r="O16" s="60"/>
      <c r="P16" s="31"/>
      <c r="Q16" s="31"/>
      <c r="R16" s="29"/>
      <c r="S16" s="29"/>
    </row>
    <row r="17" spans="1:19" ht="15">
      <c r="A17" s="474" t="s">
        <v>142</v>
      </c>
      <c r="B17" s="475"/>
      <c r="C17" s="475"/>
      <c r="D17" s="475"/>
      <c r="E17" s="475"/>
      <c r="F17" s="475"/>
      <c r="G17" s="475"/>
      <c r="H17" s="476"/>
      <c r="I17" s="151" t="s">
        <v>96</v>
      </c>
      <c r="J17" s="151" t="s">
        <v>97</v>
      </c>
      <c r="K17" s="298"/>
      <c r="L17" s="298"/>
      <c r="M17" s="298"/>
      <c r="N17" s="60"/>
      <c r="O17" s="60"/>
      <c r="P17" s="31"/>
      <c r="Q17" s="31"/>
      <c r="R17" s="29"/>
      <c r="S17" s="29"/>
    </row>
    <row r="18" spans="1:19" ht="15">
      <c r="A18" s="151" t="s">
        <v>62</v>
      </c>
      <c r="B18" s="152" t="s">
        <v>38</v>
      </c>
      <c r="C18" s="477" t="s">
        <v>39</v>
      </c>
      <c r="D18" s="478"/>
      <c r="E18" s="478"/>
      <c r="F18" s="479"/>
      <c r="G18" s="151" t="s">
        <v>68</v>
      </c>
      <c r="H18" s="151" t="s">
        <v>94</v>
      </c>
      <c r="I18" s="151" t="s">
        <v>99</v>
      </c>
      <c r="J18" s="151" t="s">
        <v>100</v>
      </c>
      <c r="K18" s="298"/>
      <c r="L18" s="465"/>
      <c r="M18" s="465"/>
      <c r="N18" s="60"/>
      <c r="O18" s="60"/>
      <c r="P18" s="31"/>
      <c r="Q18" s="31"/>
      <c r="R18" s="29"/>
      <c r="S18" s="29"/>
    </row>
    <row r="19" spans="1:19" ht="15">
      <c r="A19" s="148" t="s">
        <v>156</v>
      </c>
      <c r="B19" s="154">
        <v>5069</v>
      </c>
      <c r="C19" s="483" t="s">
        <v>333</v>
      </c>
      <c r="D19" s="484"/>
      <c r="E19" s="484"/>
      <c r="F19" s="485"/>
      <c r="G19" s="148" t="s">
        <v>340</v>
      </c>
      <c r="H19" s="230">
        <v>0.0132</v>
      </c>
      <c r="I19" s="153">
        <v>20.63</v>
      </c>
      <c r="J19" s="191">
        <f>ROUND((H19*I19),2)</f>
        <v>0.27</v>
      </c>
      <c r="K19" s="298"/>
      <c r="L19" s="465"/>
      <c r="M19" s="465"/>
      <c r="N19" s="60"/>
      <c r="O19" s="60"/>
      <c r="P19" s="31"/>
      <c r="Q19" s="31"/>
      <c r="R19" s="29"/>
      <c r="S19" s="29"/>
    </row>
    <row r="20" spans="1:19" ht="15" customHeight="1">
      <c r="A20" s="148" t="s">
        <v>156</v>
      </c>
      <c r="B20" s="154">
        <v>4813</v>
      </c>
      <c r="C20" s="483" t="s">
        <v>334</v>
      </c>
      <c r="D20" s="484"/>
      <c r="E20" s="484"/>
      <c r="F20" s="485"/>
      <c r="G20" s="148" t="s">
        <v>341</v>
      </c>
      <c r="H20" s="230">
        <v>1</v>
      </c>
      <c r="I20" s="153">
        <v>225</v>
      </c>
      <c r="J20" s="191">
        <f aca="true" t="shared" si="1" ref="J20:J24">ROUND((H20*I20),2)</f>
        <v>225</v>
      </c>
      <c r="K20" s="298"/>
      <c r="L20" s="298"/>
      <c r="M20" s="298"/>
      <c r="N20" s="60"/>
      <c r="O20" s="60"/>
      <c r="P20" s="31"/>
      <c r="Q20" s="31"/>
      <c r="R20" s="29"/>
      <c r="S20" s="29"/>
    </row>
    <row r="21" spans="1:19" ht="15">
      <c r="A21" s="148" t="s">
        <v>0</v>
      </c>
      <c r="B21" s="154">
        <v>102234</v>
      </c>
      <c r="C21" s="483" t="s">
        <v>335</v>
      </c>
      <c r="D21" s="484"/>
      <c r="E21" s="484"/>
      <c r="F21" s="485"/>
      <c r="G21" s="148" t="s">
        <v>339</v>
      </c>
      <c r="H21" s="230">
        <v>0.5</v>
      </c>
      <c r="I21" s="153">
        <v>18.28</v>
      </c>
      <c r="J21" s="191">
        <f t="shared" si="1"/>
        <v>9.14</v>
      </c>
      <c r="K21" s="298"/>
      <c r="L21" s="298"/>
      <c r="M21" s="298"/>
      <c r="N21" s="60"/>
      <c r="O21" s="60"/>
      <c r="P21" s="31"/>
      <c r="Q21" s="31"/>
      <c r="R21" s="29"/>
      <c r="S21" s="29"/>
    </row>
    <row r="22" spans="1:19" ht="15">
      <c r="A22" s="148" t="s">
        <v>0</v>
      </c>
      <c r="B22" s="154">
        <v>88262</v>
      </c>
      <c r="C22" s="483" t="s">
        <v>336</v>
      </c>
      <c r="D22" s="484"/>
      <c r="E22" s="484"/>
      <c r="F22" s="485"/>
      <c r="G22" s="148" t="s">
        <v>36</v>
      </c>
      <c r="H22" s="230">
        <v>0.3729</v>
      </c>
      <c r="I22" s="153">
        <v>21.07</v>
      </c>
      <c r="J22" s="191">
        <f t="shared" si="1"/>
        <v>7.86</v>
      </c>
      <c r="K22" s="298"/>
      <c r="L22" s="298"/>
      <c r="M22" s="298"/>
      <c r="N22" s="60"/>
      <c r="O22" s="60"/>
      <c r="P22" s="31"/>
      <c r="Q22" s="31"/>
      <c r="R22" s="29"/>
      <c r="S22" s="29"/>
    </row>
    <row r="23" spans="1:19" ht="15">
      <c r="A23" s="148" t="s">
        <v>156</v>
      </c>
      <c r="B23" s="154">
        <v>4509</v>
      </c>
      <c r="C23" s="483" t="s">
        <v>337</v>
      </c>
      <c r="D23" s="484"/>
      <c r="E23" s="484"/>
      <c r="F23" s="485"/>
      <c r="G23" s="148" t="s">
        <v>342</v>
      </c>
      <c r="H23" s="230">
        <v>3.2083</v>
      </c>
      <c r="I23" s="153">
        <v>4.81</v>
      </c>
      <c r="J23" s="191">
        <f t="shared" si="1"/>
        <v>15.43</v>
      </c>
      <c r="K23" s="298"/>
      <c r="L23" s="298"/>
      <c r="M23" s="298"/>
      <c r="N23" s="60"/>
      <c r="O23" s="60"/>
      <c r="P23" s="31"/>
      <c r="Q23" s="31"/>
      <c r="R23" s="29"/>
      <c r="S23" s="29"/>
    </row>
    <row r="24" spans="1:19" ht="15">
      <c r="A24" s="148" t="s">
        <v>0</v>
      </c>
      <c r="B24" s="154">
        <v>88316</v>
      </c>
      <c r="C24" s="483" t="s">
        <v>338</v>
      </c>
      <c r="D24" s="484"/>
      <c r="E24" s="484"/>
      <c r="F24" s="485"/>
      <c r="G24" s="148" t="s">
        <v>36</v>
      </c>
      <c r="H24" s="230">
        <v>1.1186</v>
      </c>
      <c r="I24" s="153">
        <v>17.09</v>
      </c>
      <c r="J24" s="191">
        <f t="shared" si="1"/>
        <v>19.12</v>
      </c>
      <c r="K24" s="298"/>
      <c r="L24" s="298"/>
      <c r="M24" s="298"/>
      <c r="N24" s="60"/>
      <c r="O24" s="60"/>
      <c r="P24" s="31"/>
      <c r="Q24" s="31"/>
      <c r="R24" s="29"/>
      <c r="S24" s="29"/>
    </row>
    <row r="25" spans="1:19" ht="15">
      <c r="A25" s="486" t="s">
        <v>44</v>
      </c>
      <c r="B25" s="487"/>
      <c r="C25" s="487"/>
      <c r="D25" s="487"/>
      <c r="E25" s="487"/>
      <c r="F25" s="487"/>
      <c r="G25" s="487"/>
      <c r="H25" s="487"/>
      <c r="I25" s="488"/>
      <c r="J25" s="155">
        <f>SUM(J19:J24)</f>
        <v>276.82000000000005</v>
      </c>
      <c r="K25" s="298"/>
      <c r="L25" s="465"/>
      <c r="M25" s="465"/>
      <c r="N25" s="60"/>
      <c r="O25" s="60"/>
      <c r="P25" s="31"/>
      <c r="Q25" s="31"/>
      <c r="R25" s="29"/>
      <c r="S25" s="29"/>
    </row>
    <row r="26" spans="1:19" ht="15">
      <c r="A26" s="300"/>
      <c r="B26" s="300"/>
      <c r="C26" s="300"/>
      <c r="D26" s="300"/>
      <c r="E26" s="300"/>
      <c r="F26" s="300"/>
      <c r="G26" s="300"/>
      <c r="H26" s="300"/>
      <c r="I26" s="300"/>
      <c r="J26" s="301"/>
      <c r="K26" s="298"/>
      <c r="L26" s="298"/>
      <c r="M26" s="298"/>
      <c r="N26" s="60"/>
      <c r="O26" s="60"/>
      <c r="P26" s="31"/>
      <c r="Q26" s="31"/>
      <c r="R26" s="29"/>
      <c r="S26" s="29"/>
    </row>
    <row r="27" spans="1:19" ht="15">
      <c r="A27" s="474" t="s">
        <v>343</v>
      </c>
      <c r="B27" s="475"/>
      <c r="C27" s="475"/>
      <c r="D27" s="475"/>
      <c r="E27" s="475"/>
      <c r="F27" s="475"/>
      <c r="G27" s="475"/>
      <c r="H27" s="475"/>
      <c r="I27" s="475"/>
      <c r="J27" s="476"/>
      <c r="K27" s="59"/>
      <c r="L27" s="465"/>
      <c r="M27" s="465"/>
      <c r="N27" s="60"/>
      <c r="O27" s="60"/>
      <c r="P27" s="31"/>
      <c r="Q27" s="31"/>
      <c r="R27" s="29"/>
      <c r="S27" s="29"/>
    </row>
    <row r="28" spans="1:19" ht="15">
      <c r="A28" s="474" t="s">
        <v>168</v>
      </c>
      <c r="B28" s="475"/>
      <c r="C28" s="475"/>
      <c r="D28" s="475"/>
      <c r="E28" s="475"/>
      <c r="F28" s="475"/>
      <c r="G28" s="475"/>
      <c r="H28" s="476"/>
      <c r="I28" s="151" t="s">
        <v>96</v>
      </c>
      <c r="J28" s="151" t="s">
        <v>1</v>
      </c>
      <c r="K28" s="59"/>
      <c r="L28" s="31"/>
      <c r="M28" s="31"/>
      <c r="N28" s="31"/>
      <c r="O28" s="31"/>
      <c r="P28" s="31"/>
      <c r="Q28" s="31"/>
      <c r="R28" s="29"/>
      <c r="S28" s="29"/>
    </row>
    <row r="29" spans="1:19" ht="15.6">
      <c r="A29" s="151" t="s">
        <v>62</v>
      </c>
      <c r="B29" s="152" t="s">
        <v>38</v>
      </c>
      <c r="C29" s="477" t="s">
        <v>39</v>
      </c>
      <c r="D29" s="478"/>
      <c r="E29" s="478"/>
      <c r="F29" s="479"/>
      <c r="G29" s="151" t="s">
        <v>68</v>
      </c>
      <c r="H29" s="151" t="s">
        <v>94</v>
      </c>
      <c r="I29" s="151" t="s">
        <v>99</v>
      </c>
      <c r="J29" s="151" t="s">
        <v>100</v>
      </c>
      <c r="K29" s="59"/>
      <c r="L29" s="39"/>
      <c r="M29" s="40"/>
      <c r="N29" s="31"/>
      <c r="O29" s="31"/>
      <c r="P29" s="31"/>
      <c r="Q29" s="31"/>
      <c r="R29" s="29"/>
      <c r="S29" s="29"/>
    </row>
    <row r="30" spans="1:19" ht="15">
      <c r="A30" s="266" t="s">
        <v>164</v>
      </c>
      <c r="B30" s="154">
        <v>4011351</v>
      </c>
      <c r="C30" s="483" t="s">
        <v>169</v>
      </c>
      <c r="D30" s="484"/>
      <c r="E30" s="484"/>
      <c r="F30" s="485"/>
      <c r="G30" s="266" t="s">
        <v>1</v>
      </c>
      <c r="H30" s="267">
        <v>1</v>
      </c>
      <c r="I30" s="268">
        <v>0.36</v>
      </c>
      <c r="J30" s="269">
        <f>ROUND((H30*I30),2)</f>
        <v>0.36</v>
      </c>
      <c r="K30" s="59"/>
      <c r="L30" s="473"/>
      <c r="M30" s="473"/>
      <c r="N30" s="236"/>
      <c r="O30" s="236"/>
      <c r="P30" s="31"/>
      <c r="Q30" s="31"/>
      <c r="R30" s="29"/>
      <c r="S30" s="29"/>
    </row>
    <row r="31" spans="1:19" ht="36.75" customHeight="1">
      <c r="A31" s="266" t="s">
        <v>156</v>
      </c>
      <c r="B31" s="154" t="s">
        <v>165</v>
      </c>
      <c r="C31" s="483" t="s">
        <v>166</v>
      </c>
      <c r="D31" s="484"/>
      <c r="E31" s="484"/>
      <c r="F31" s="485"/>
      <c r="G31" s="266" t="s">
        <v>167</v>
      </c>
      <c r="H31" s="270">
        <v>1</v>
      </c>
      <c r="I31" s="268">
        <v>13.85</v>
      </c>
      <c r="J31" s="269">
        <f aca="true" t="shared" si="2" ref="J31">ROUND((H31*I31),2)</f>
        <v>13.85</v>
      </c>
      <c r="K31" s="235"/>
      <c r="L31" s="235"/>
      <c r="M31" s="235"/>
      <c r="N31" s="60"/>
      <c r="O31" s="60"/>
      <c r="P31" s="31"/>
      <c r="Q31" s="31"/>
      <c r="R31" s="29"/>
      <c r="S31" s="29"/>
    </row>
    <row r="32" spans="1:19" ht="15.6">
      <c r="A32" s="480" t="s">
        <v>44</v>
      </c>
      <c r="B32" s="481"/>
      <c r="C32" s="481"/>
      <c r="D32" s="481"/>
      <c r="E32" s="481"/>
      <c r="F32" s="481"/>
      <c r="G32" s="481"/>
      <c r="H32" s="481"/>
      <c r="I32" s="482"/>
      <c r="J32" s="271">
        <f>SUM(J30:J31)</f>
        <v>14.209999999999999</v>
      </c>
      <c r="K32" s="41"/>
      <c r="L32" s="465"/>
      <c r="M32" s="465"/>
      <c r="N32" s="60"/>
      <c r="O32" s="60"/>
      <c r="P32" s="31"/>
      <c r="Q32" s="31"/>
      <c r="R32" s="29"/>
      <c r="S32" s="29"/>
    </row>
    <row r="33" spans="1:19" ht="15.6">
      <c r="A33" s="216" t="s">
        <v>124</v>
      </c>
      <c r="B33" s="215" t="s">
        <v>125</v>
      </c>
      <c r="C33" s="215"/>
      <c r="D33" s="215"/>
      <c r="E33" s="147"/>
      <c r="F33" s="145"/>
      <c r="G33" s="145"/>
      <c r="H33" s="145"/>
      <c r="I33" s="145"/>
      <c r="J33" s="145"/>
      <c r="K33" s="41"/>
      <c r="L33" s="59"/>
      <c r="M33" s="59"/>
      <c r="N33" s="31"/>
      <c r="O33" s="31"/>
      <c r="P33" s="31"/>
      <c r="Q33" s="31"/>
      <c r="R33" s="29"/>
      <c r="S33" s="29"/>
    </row>
    <row r="34" spans="1:19" ht="15">
      <c r="A34" s="303"/>
      <c r="B34" s="176"/>
      <c r="C34" s="146"/>
      <c r="D34" s="147"/>
      <c r="E34" s="147"/>
      <c r="F34" s="303"/>
      <c r="G34" s="303"/>
      <c r="H34" s="303"/>
      <c r="I34" s="303"/>
      <c r="J34" s="303"/>
      <c r="K34" s="465"/>
      <c r="L34" s="31"/>
      <c r="M34" s="31"/>
      <c r="N34" s="31"/>
      <c r="O34" s="31"/>
      <c r="P34" s="31"/>
      <c r="Q34" s="31"/>
      <c r="R34" s="29"/>
      <c r="S34" s="29"/>
    </row>
    <row r="35" spans="1:19" ht="15">
      <c r="A35" s="303"/>
      <c r="B35" s="192"/>
      <c r="C35" s="146"/>
      <c r="D35" s="147"/>
      <c r="E35" s="147"/>
      <c r="F35" s="303"/>
      <c r="G35" s="303"/>
      <c r="H35" s="303"/>
      <c r="I35" s="303"/>
      <c r="J35" s="303"/>
      <c r="K35" s="465"/>
      <c r="L35" s="31"/>
      <c r="M35" s="31"/>
      <c r="N35" s="31"/>
      <c r="O35" s="31"/>
      <c r="P35" s="31"/>
      <c r="Q35" s="31"/>
      <c r="R35" s="29"/>
      <c r="S35" s="29"/>
    </row>
    <row r="36" spans="1:19" ht="12.75" customHeight="1">
      <c r="A36" s="303"/>
      <c r="B36" s="192"/>
      <c r="C36" s="146"/>
      <c r="D36" s="147"/>
      <c r="E36" s="147"/>
      <c r="F36" s="303"/>
      <c r="G36" s="303"/>
      <c r="H36" s="303"/>
      <c r="I36" s="303"/>
      <c r="J36" s="303"/>
      <c r="K36" s="59"/>
      <c r="L36" s="473"/>
      <c r="M36" s="473"/>
      <c r="N36" s="472"/>
      <c r="O36" s="472"/>
      <c r="P36" s="31"/>
      <c r="Q36" s="31"/>
      <c r="R36" s="29"/>
      <c r="S36" s="29"/>
    </row>
    <row r="37" spans="1:19" ht="15">
      <c r="A37" s="303"/>
      <c r="B37" s="302"/>
      <c r="C37" s="146"/>
      <c r="D37" s="147"/>
      <c r="E37" s="147"/>
      <c r="F37" s="303"/>
      <c r="G37" s="303"/>
      <c r="H37" s="303"/>
      <c r="I37" s="303"/>
      <c r="J37" s="303"/>
      <c r="K37" s="59"/>
      <c r="L37" s="473"/>
      <c r="M37" s="473"/>
      <c r="N37" s="472"/>
      <c r="O37" s="472"/>
      <c r="P37" s="31"/>
      <c r="Q37" s="31"/>
      <c r="R37" s="29"/>
      <c r="S37" s="29"/>
    </row>
    <row r="38" spans="1:19" ht="15">
      <c r="A38" s="303"/>
      <c r="B38" s="303"/>
      <c r="C38" s="303"/>
      <c r="D38" s="305"/>
      <c r="E38" s="305"/>
      <c r="F38" s="306"/>
      <c r="G38" s="306"/>
      <c r="H38" s="305"/>
      <c r="I38" s="305"/>
      <c r="J38" s="303"/>
      <c r="K38" s="59"/>
      <c r="L38" s="465"/>
      <c r="M38" s="465"/>
      <c r="N38" s="60"/>
      <c r="O38" s="60"/>
      <c r="P38" s="31"/>
      <c r="Q38" s="31"/>
      <c r="R38" s="29"/>
      <c r="S38" s="29"/>
    </row>
    <row r="39" spans="1:19" ht="15">
      <c r="A39" s="303"/>
      <c r="B39" s="303"/>
      <c r="C39" s="176"/>
      <c r="D39" s="173"/>
      <c r="E39" s="173"/>
      <c r="F39" s="173"/>
      <c r="G39" s="174"/>
      <c r="H39" s="174"/>
      <c r="I39" s="174"/>
      <c r="J39" s="174"/>
      <c r="K39" s="31"/>
      <c r="L39" s="465"/>
      <c r="M39" s="465"/>
      <c r="N39" s="60"/>
      <c r="O39" s="60"/>
      <c r="P39" s="31"/>
      <c r="Q39" s="31"/>
      <c r="R39" s="29"/>
      <c r="S39" s="29"/>
    </row>
    <row r="40" spans="1:19" ht="15">
      <c r="A40" s="303"/>
      <c r="B40" s="176"/>
      <c r="C40" s="176"/>
      <c r="D40" s="173"/>
      <c r="E40" s="173"/>
      <c r="F40" s="173"/>
      <c r="G40" s="174"/>
      <c r="H40" s="174"/>
      <c r="I40" s="174"/>
      <c r="J40" s="174"/>
      <c r="K40" s="31"/>
      <c r="L40" s="465"/>
      <c r="M40" s="465"/>
      <c r="N40" s="60"/>
      <c r="O40" s="60"/>
      <c r="P40" s="31"/>
      <c r="Q40" s="31"/>
      <c r="R40" s="29"/>
      <c r="S40" s="29"/>
    </row>
    <row r="41" spans="1:19" ht="15">
      <c r="A41" s="303"/>
      <c r="B41" s="174"/>
      <c r="C41" s="304"/>
      <c r="D41" s="304"/>
      <c r="E41" s="304"/>
      <c r="F41" s="302"/>
      <c r="G41" s="302"/>
      <c r="H41" s="303"/>
      <c r="I41" s="303"/>
      <c r="J41" s="304"/>
      <c r="K41" s="465"/>
      <c r="L41" s="465"/>
      <c r="M41" s="465"/>
      <c r="N41" s="60"/>
      <c r="O41" s="60"/>
      <c r="P41" s="31"/>
      <c r="Q41" s="31"/>
      <c r="R41" s="29"/>
      <c r="S41" s="29"/>
    </row>
    <row r="42" spans="1:19" ht="15">
      <c r="A42" s="303"/>
      <c r="B42" s="302"/>
      <c r="C42" s="304"/>
      <c r="D42" s="304"/>
      <c r="E42" s="304"/>
      <c r="F42" s="302"/>
      <c r="G42" s="302"/>
      <c r="H42" s="303"/>
      <c r="I42" s="303"/>
      <c r="J42" s="304"/>
      <c r="K42" s="465"/>
      <c r="L42" s="465"/>
      <c r="M42" s="465"/>
      <c r="N42" s="60"/>
      <c r="O42" s="60"/>
      <c r="P42" s="31"/>
      <c r="Q42" s="31"/>
      <c r="R42" s="29"/>
      <c r="S42" s="29"/>
    </row>
    <row r="43" spans="1:19" ht="15">
      <c r="A43" s="303"/>
      <c r="B43" s="302"/>
      <c r="C43" s="302"/>
      <c r="D43" s="303"/>
      <c r="E43" s="303"/>
      <c r="F43" s="169"/>
      <c r="G43" s="303"/>
      <c r="H43" s="303"/>
      <c r="I43" s="303"/>
      <c r="J43" s="303"/>
      <c r="K43" s="59"/>
      <c r="L43" s="465"/>
      <c r="M43" s="465"/>
      <c r="N43" s="60"/>
      <c r="O43" s="60"/>
      <c r="P43" s="31"/>
      <c r="Q43" s="31"/>
      <c r="R43" s="29"/>
      <c r="S43" s="29"/>
    </row>
    <row r="44" spans="1:19" ht="15">
      <c r="A44" s="303"/>
      <c r="B44" s="302"/>
      <c r="C44" s="303"/>
      <c r="D44" s="303"/>
      <c r="E44" s="303"/>
      <c r="F44" s="303"/>
      <c r="G44" s="303"/>
      <c r="H44" s="303"/>
      <c r="I44" s="303"/>
      <c r="J44" s="303"/>
      <c r="K44" s="59"/>
      <c r="L44" s="465"/>
      <c r="M44" s="465"/>
      <c r="N44" s="60"/>
      <c r="O44" s="60"/>
      <c r="P44" s="31"/>
      <c r="Q44" s="31"/>
      <c r="R44" s="29"/>
      <c r="S44" s="29"/>
    </row>
    <row r="45" spans="1:19" ht="98.4" customHeight="1">
      <c r="A45" s="303"/>
      <c r="B45" s="302"/>
      <c r="C45" s="303"/>
      <c r="D45" s="305"/>
      <c r="E45" s="305"/>
      <c r="F45" s="306"/>
      <c r="G45" s="306"/>
      <c r="H45" s="305"/>
      <c r="I45" s="305"/>
      <c r="J45" s="303"/>
      <c r="K45" s="59"/>
      <c r="L45" s="465"/>
      <c r="M45" s="465"/>
      <c r="N45" s="60"/>
      <c r="O45" s="60"/>
      <c r="P45" s="31"/>
      <c r="Q45" s="31"/>
      <c r="R45" s="29"/>
      <c r="S45" s="29"/>
    </row>
    <row r="46" spans="1:19" ht="18">
      <c r="A46" s="489" t="s">
        <v>413</v>
      </c>
      <c r="B46" s="490"/>
      <c r="C46" s="490"/>
      <c r="D46" s="490"/>
      <c r="E46" s="490"/>
      <c r="F46" s="490"/>
      <c r="G46" s="490"/>
      <c r="H46" s="490"/>
      <c r="I46" s="490"/>
      <c r="J46" s="490"/>
      <c r="K46" s="59"/>
      <c r="L46" s="465"/>
      <c r="M46" s="465"/>
      <c r="N46" s="60"/>
      <c r="O46" s="60"/>
      <c r="P46" s="31"/>
      <c r="Q46" s="31"/>
      <c r="R46" s="29"/>
      <c r="S46" s="29"/>
    </row>
    <row r="47" spans="1:19" ht="15">
      <c r="A47" s="491" t="s">
        <v>414</v>
      </c>
      <c r="B47" s="492"/>
      <c r="C47" s="492" t="s">
        <v>415</v>
      </c>
      <c r="D47" s="493"/>
      <c r="E47" s="493"/>
      <c r="F47" s="493"/>
      <c r="G47" s="493"/>
      <c r="H47" s="493"/>
      <c r="I47" s="493"/>
      <c r="J47" s="493"/>
      <c r="K47" s="59"/>
      <c r="L47" s="31"/>
      <c r="M47" s="31"/>
      <c r="N47" s="31"/>
      <c r="O47" s="31"/>
      <c r="P47" s="31"/>
      <c r="Q47" s="31"/>
      <c r="R47" s="29"/>
      <c r="S47" s="29"/>
    </row>
    <row r="48" spans="1:19" ht="15">
      <c r="A48" s="491" t="s">
        <v>416</v>
      </c>
      <c r="B48" s="492"/>
      <c r="C48" s="492" t="s">
        <v>154</v>
      </c>
      <c r="D48" s="493"/>
      <c r="E48" s="493"/>
      <c r="F48" s="493"/>
      <c r="G48" s="493"/>
      <c r="H48" s="493"/>
      <c r="I48" s="493"/>
      <c r="J48" s="493"/>
      <c r="K48" s="59"/>
      <c r="L48" s="31"/>
      <c r="M48" s="31"/>
      <c r="N48" s="31"/>
      <c r="O48" s="31"/>
      <c r="P48" s="31"/>
      <c r="Q48" s="31"/>
      <c r="R48" s="29"/>
      <c r="S48" s="29"/>
    </row>
    <row r="49" spans="1:19" ht="15.6">
      <c r="A49" s="491" t="s">
        <v>417</v>
      </c>
      <c r="B49" s="492"/>
      <c r="C49" s="492" t="s">
        <v>418</v>
      </c>
      <c r="D49" s="493"/>
      <c r="E49" s="493"/>
      <c r="F49" s="493"/>
      <c r="G49" s="493"/>
      <c r="H49" s="493"/>
      <c r="I49" s="493"/>
      <c r="J49" s="493"/>
      <c r="K49" s="59"/>
      <c r="L49" s="42"/>
      <c r="M49" s="42"/>
      <c r="N49" s="42"/>
      <c r="O49" s="31"/>
      <c r="P49" s="31"/>
      <c r="Q49" s="31"/>
      <c r="R49" s="29"/>
      <c r="S49" s="29"/>
    </row>
    <row r="50" spans="1:19" ht="15.6">
      <c r="A50" s="491" t="s">
        <v>419</v>
      </c>
      <c r="B50" s="492"/>
      <c r="C50" s="492" t="s">
        <v>420</v>
      </c>
      <c r="D50" s="493"/>
      <c r="E50" s="493"/>
      <c r="F50" s="493"/>
      <c r="G50" s="493"/>
      <c r="H50" s="493"/>
      <c r="I50" s="493"/>
      <c r="J50" s="493"/>
      <c r="K50" s="59"/>
      <c r="L50" s="42"/>
      <c r="M50" s="42"/>
      <c r="N50" s="42"/>
      <c r="O50" s="31"/>
      <c r="P50" s="31"/>
      <c r="Q50" s="31"/>
      <c r="R50" s="29"/>
      <c r="S50" s="29"/>
    </row>
    <row r="51" spans="1:19" ht="15">
      <c r="A51" s="491" t="s">
        <v>421</v>
      </c>
      <c r="B51" s="492"/>
      <c r="C51" s="492" t="s">
        <v>422</v>
      </c>
      <c r="D51" s="493"/>
      <c r="E51" s="493"/>
      <c r="F51" s="493"/>
      <c r="G51" s="493"/>
      <c r="H51" s="493"/>
      <c r="I51" s="493"/>
      <c r="J51" s="493"/>
      <c r="K51" s="59"/>
      <c r="L51" s="31"/>
      <c r="M51" s="31"/>
      <c r="N51" s="31"/>
      <c r="O51" s="31"/>
      <c r="P51" s="31"/>
      <c r="Q51" s="31"/>
      <c r="R51" s="29"/>
      <c r="S51" s="29"/>
    </row>
    <row r="52" spans="1:19" ht="15">
      <c r="A52" s="491" t="s">
        <v>423</v>
      </c>
      <c r="B52" s="492"/>
      <c r="C52" s="492" t="s">
        <v>3</v>
      </c>
      <c r="D52" s="493"/>
      <c r="E52" s="493"/>
      <c r="F52" s="493"/>
      <c r="G52" s="493"/>
      <c r="H52" s="493"/>
      <c r="I52" s="493"/>
      <c r="J52" s="493"/>
      <c r="K52" s="31"/>
      <c r="L52" s="31"/>
      <c r="M52" s="31"/>
      <c r="N52" s="31"/>
      <c r="O52" s="31"/>
      <c r="P52" s="31"/>
      <c r="Q52" s="31"/>
      <c r="R52" s="29"/>
      <c r="S52" s="29"/>
    </row>
    <row r="53" spans="1:19" ht="15">
      <c r="A53" s="491" t="s">
        <v>424</v>
      </c>
      <c r="B53" s="492"/>
      <c r="C53" s="494">
        <f>I63</f>
        <v>1592.02</v>
      </c>
      <c r="D53" s="495"/>
      <c r="E53" s="495"/>
      <c r="F53" s="495"/>
      <c r="G53" s="495"/>
      <c r="H53" s="495"/>
      <c r="I53" s="495"/>
      <c r="J53" s="495"/>
      <c r="K53" s="31"/>
      <c r="L53" s="31"/>
      <c r="M53" s="31"/>
      <c r="N53" s="31"/>
      <c r="O53" s="31"/>
      <c r="P53" s="31"/>
      <c r="Q53" s="31"/>
      <c r="R53" s="29"/>
      <c r="S53" s="29"/>
    </row>
    <row r="54" spans="1:19" ht="15.6">
      <c r="A54" s="491" t="s">
        <v>425</v>
      </c>
      <c r="B54" s="492"/>
      <c r="C54" s="494">
        <f>J63</f>
        <v>1567.86</v>
      </c>
      <c r="D54" s="495"/>
      <c r="E54" s="495"/>
      <c r="F54" s="495"/>
      <c r="G54" s="495"/>
      <c r="H54" s="495"/>
      <c r="I54" s="495"/>
      <c r="J54" s="495"/>
      <c r="K54" s="42"/>
      <c r="L54" s="31"/>
      <c r="M54" s="31"/>
      <c r="N54" s="31"/>
      <c r="O54" s="31"/>
      <c r="P54" s="31"/>
      <c r="Q54" s="31"/>
      <c r="R54" s="29"/>
      <c r="S54" s="29"/>
    </row>
    <row r="55" spans="1:19" ht="27.6">
      <c r="A55" s="325"/>
      <c r="B55" s="325" t="s">
        <v>426</v>
      </c>
      <c r="C55" s="325" t="s">
        <v>416</v>
      </c>
      <c r="D55" s="325" t="s">
        <v>421</v>
      </c>
      <c r="E55" s="326" t="s">
        <v>423</v>
      </c>
      <c r="F55" s="327" t="s">
        <v>424</v>
      </c>
      <c r="G55" s="327" t="s">
        <v>425</v>
      </c>
      <c r="H55" s="327" t="s">
        <v>427</v>
      </c>
      <c r="I55" s="327" t="s">
        <v>424</v>
      </c>
      <c r="J55" s="327" t="s">
        <v>425</v>
      </c>
      <c r="K55" s="42"/>
      <c r="L55" s="31"/>
      <c r="M55" s="31"/>
      <c r="N55" s="31"/>
      <c r="O55" s="31"/>
      <c r="P55" s="31"/>
      <c r="Q55" s="31"/>
      <c r="R55" s="29"/>
      <c r="S55" s="29"/>
    </row>
    <row r="56" spans="1:19" ht="26.4">
      <c r="A56" s="328" t="s">
        <v>405</v>
      </c>
      <c r="B56" s="328" t="s">
        <v>428</v>
      </c>
      <c r="C56" s="328" t="s">
        <v>338</v>
      </c>
      <c r="D56" s="328" t="s">
        <v>429</v>
      </c>
      <c r="E56" s="329" t="s">
        <v>36</v>
      </c>
      <c r="F56" s="330" t="s">
        <v>430</v>
      </c>
      <c r="G56" s="330" t="s">
        <v>431</v>
      </c>
      <c r="H56" s="330" t="s">
        <v>432</v>
      </c>
      <c r="I56" s="334">
        <f>TRUNC(F56*H56,2)</f>
        <v>265.57</v>
      </c>
      <c r="J56" s="334">
        <f>TRUNC(G56*H56,2)</f>
        <v>241.41</v>
      </c>
      <c r="K56" s="31"/>
      <c r="L56" s="42"/>
      <c r="M56" s="42"/>
      <c r="N56" s="31"/>
      <c r="O56" s="31"/>
      <c r="P56" s="31"/>
      <c r="Q56" s="31"/>
      <c r="R56" s="29"/>
      <c r="S56" s="29"/>
    </row>
    <row r="57" spans="1:19" ht="52.8">
      <c r="A57" s="328" t="s">
        <v>405</v>
      </c>
      <c r="B57" s="328" t="s">
        <v>433</v>
      </c>
      <c r="C57" s="328" t="s">
        <v>434</v>
      </c>
      <c r="D57" s="328" t="s">
        <v>435</v>
      </c>
      <c r="E57" s="329" t="s">
        <v>436</v>
      </c>
      <c r="F57" s="330" t="s">
        <v>437</v>
      </c>
      <c r="G57" s="330" t="s">
        <v>437</v>
      </c>
      <c r="H57" s="330" t="s">
        <v>438</v>
      </c>
      <c r="I57" s="334">
        <f aca="true" t="shared" si="3" ref="I57:I62">TRUNC(F57*H57,2)</f>
        <v>5.16</v>
      </c>
      <c r="J57" s="334">
        <f aca="true" t="shared" si="4" ref="J57:J62">TRUNC(G57*H57,2)</f>
        <v>5.16</v>
      </c>
      <c r="K57" s="31"/>
      <c r="L57" s="31"/>
      <c r="M57" s="31"/>
      <c r="N57" s="31"/>
      <c r="O57" s="31"/>
      <c r="P57" s="31"/>
      <c r="Q57" s="31"/>
      <c r="R57" s="29"/>
      <c r="S57" s="29"/>
    </row>
    <row r="58" spans="1:19" ht="52.8">
      <c r="A58" s="328" t="s">
        <v>405</v>
      </c>
      <c r="B58" s="328" t="s">
        <v>439</v>
      </c>
      <c r="C58" s="328" t="s">
        <v>440</v>
      </c>
      <c r="D58" s="328" t="s">
        <v>435</v>
      </c>
      <c r="E58" s="329" t="s">
        <v>441</v>
      </c>
      <c r="F58" s="330" t="s">
        <v>442</v>
      </c>
      <c r="G58" s="330" t="s">
        <v>442</v>
      </c>
      <c r="H58" s="330" t="s">
        <v>443</v>
      </c>
      <c r="I58" s="334">
        <f t="shared" si="3"/>
        <v>1.88</v>
      </c>
      <c r="J58" s="334">
        <f t="shared" si="4"/>
        <v>1.88</v>
      </c>
      <c r="K58" s="31"/>
      <c r="L58" s="31"/>
      <c r="M58" s="31"/>
      <c r="N58" s="31"/>
      <c r="O58" s="31"/>
      <c r="P58" s="31"/>
      <c r="Q58" s="31"/>
      <c r="R58" s="29"/>
      <c r="S58" s="29"/>
    </row>
    <row r="59" spans="1:19" ht="66">
      <c r="A59" s="328" t="s">
        <v>405</v>
      </c>
      <c r="B59" s="328" t="s">
        <v>444</v>
      </c>
      <c r="C59" s="328" t="s">
        <v>445</v>
      </c>
      <c r="D59" s="328" t="s">
        <v>435</v>
      </c>
      <c r="E59" s="329" t="s">
        <v>436</v>
      </c>
      <c r="F59" s="330" t="s">
        <v>446</v>
      </c>
      <c r="G59" s="330" t="s">
        <v>446</v>
      </c>
      <c r="H59" s="330" t="s">
        <v>447</v>
      </c>
      <c r="I59" s="334">
        <f t="shared" si="3"/>
        <v>15.74</v>
      </c>
      <c r="J59" s="334">
        <f t="shared" si="4"/>
        <v>15.74</v>
      </c>
      <c r="K59" s="31"/>
      <c r="L59" s="31"/>
      <c r="M59" s="31"/>
      <c r="N59" s="31"/>
      <c r="O59" s="31"/>
      <c r="P59" s="31"/>
      <c r="Q59" s="31"/>
      <c r="R59" s="29"/>
      <c r="S59" s="29"/>
    </row>
    <row r="60" spans="1:19" ht="66">
      <c r="A60" s="328" t="s">
        <v>405</v>
      </c>
      <c r="B60" s="328" t="s">
        <v>448</v>
      </c>
      <c r="C60" s="328" t="s">
        <v>449</v>
      </c>
      <c r="D60" s="328" t="s">
        <v>435</v>
      </c>
      <c r="E60" s="329" t="s">
        <v>441</v>
      </c>
      <c r="F60" s="330" t="s">
        <v>450</v>
      </c>
      <c r="G60" s="330" t="s">
        <v>450</v>
      </c>
      <c r="H60" s="330" t="s">
        <v>451</v>
      </c>
      <c r="I60" s="334">
        <f t="shared" si="3"/>
        <v>2.08</v>
      </c>
      <c r="J60" s="334">
        <f t="shared" si="4"/>
        <v>2.08</v>
      </c>
      <c r="K60" s="31"/>
      <c r="L60" s="31"/>
      <c r="M60" s="31"/>
      <c r="N60" s="31"/>
      <c r="O60" s="31"/>
      <c r="P60" s="31"/>
      <c r="Q60" s="31"/>
      <c r="R60" s="29"/>
      <c r="S60" s="29"/>
    </row>
    <row r="61" spans="1:19" ht="39.6">
      <c r="A61" s="331" t="s">
        <v>452</v>
      </c>
      <c r="B61" s="331" t="s">
        <v>453</v>
      </c>
      <c r="C61" s="331" t="s">
        <v>454</v>
      </c>
      <c r="D61" s="331" t="s">
        <v>455</v>
      </c>
      <c r="E61" s="332" t="s">
        <v>456</v>
      </c>
      <c r="F61" s="586">
        <v>494.5</v>
      </c>
      <c r="G61" s="586">
        <v>494.5</v>
      </c>
      <c r="H61" s="333" t="s">
        <v>457</v>
      </c>
      <c r="I61" s="334">
        <f t="shared" si="3"/>
        <v>1263.34</v>
      </c>
      <c r="J61" s="334">
        <f>TRUNC(G61*H61,2)</f>
        <v>1263.34</v>
      </c>
      <c r="K61" s="42"/>
      <c r="L61" s="29"/>
      <c r="M61" s="29"/>
      <c r="N61" s="29"/>
      <c r="O61" s="29"/>
      <c r="P61" s="29"/>
      <c r="Q61" s="29"/>
      <c r="R61" s="29"/>
      <c r="S61" s="29"/>
    </row>
    <row r="62" spans="1:19" ht="39.6">
      <c r="A62" s="331" t="s">
        <v>452</v>
      </c>
      <c r="B62" s="331" t="s">
        <v>458</v>
      </c>
      <c r="C62" s="331" t="s">
        <v>459</v>
      </c>
      <c r="D62" s="331" t="s">
        <v>455</v>
      </c>
      <c r="E62" s="332" t="s">
        <v>460</v>
      </c>
      <c r="F62" s="333" t="s">
        <v>461</v>
      </c>
      <c r="G62" s="333" t="s">
        <v>461</v>
      </c>
      <c r="H62" s="333" t="s">
        <v>462</v>
      </c>
      <c r="I62" s="334">
        <f t="shared" si="3"/>
        <v>38.25</v>
      </c>
      <c r="J62" s="334">
        <f t="shared" si="4"/>
        <v>38.25</v>
      </c>
      <c r="K62" s="31"/>
      <c r="L62" s="29"/>
      <c r="M62" s="29"/>
      <c r="N62" s="29"/>
      <c r="O62" s="29"/>
      <c r="P62" s="29"/>
      <c r="Q62" s="29"/>
      <c r="R62" s="29"/>
      <c r="S62" s="29"/>
    </row>
    <row r="63" spans="1:19" ht="15">
      <c r="A63" s="168"/>
      <c r="B63" s="168"/>
      <c r="C63" s="323"/>
      <c r="D63" s="322"/>
      <c r="E63" s="172"/>
      <c r="F63" s="322"/>
      <c r="G63" s="323"/>
      <c r="H63" s="168"/>
      <c r="I63" s="168">
        <f>SUM(I56:I62)</f>
        <v>1592.02</v>
      </c>
      <c r="J63" s="168">
        <f>SUM(J56:J62)</f>
        <v>1567.86</v>
      </c>
      <c r="K63" s="31"/>
      <c r="L63" s="29"/>
      <c r="M63" s="29"/>
      <c r="N63" s="29"/>
      <c r="O63" s="29"/>
      <c r="P63" s="29"/>
      <c r="Q63" s="29"/>
      <c r="R63" s="29"/>
      <c r="S63" s="29"/>
    </row>
    <row r="64" spans="1:19" ht="97.8" customHeight="1">
      <c r="A64" s="168"/>
      <c r="B64" s="168"/>
      <c r="C64" s="323"/>
      <c r="D64" s="322"/>
      <c r="E64" s="172"/>
      <c r="F64" s="322"/>
      <c r="G64" s="323"/>
      <c r="H64" s="168"/>
      <c r="I64" s="168"/>
      <c r="J64" s="168"/>
      <c r="K64" s="31"/>
      <c r="L64" s="29"/>
      <c r="M64" s="29"/>
      <c r="N64" s="29"/>
      <c r="O64" s="29"/>
      <c r="P64" s="29"/>
      <c r="Q64" s="29"/>
      <c r="R64" s="29"/>
      <c r="S64" s="29"/>
    </row>
    <row r="65" spans="1:19" ht="15" customHeight="1">
      <c r="A65" s="489" t="s">
        <v>463</v>
      </c>
      <c r="B65" s="490"/>
      <c r="C65" s="490"/>
      <c r="D65" s="490"/>
      <c r="E65" s="490"/>
      <c r="F65" s="490"/>
      <c r="G65" s="490"/>
      <c r="H65" s="490"/>
      <c r="I65" s="490"/>
      <c r="J65" s="490"/>
      <c r="K65" s="31"/>
      <c r="L65" s="29"/>
      <c r="M65" s="29"/>
      <c r="N65" s="29"/>
      <c r="O65" s="29"/>
      <c r="P65" s="29"/>
      <c r="Q65" s="29"/>
      <c r="R65" s="29"/>
      <c r="S65" s="29"/>
    </row>
    <row r="66" spans="1:19" ht="15">
      <c r="A66" s="491" t="s">
        <v>414</v>
      </c>
      <c r="B66" s="492"/>
      <c r="C66" s="492" t="s">
        <v>464</v>
      </c>
      <c r="D66" s="493"/>
      <c r="E66" s="493"/>
      <c r="F66" s="493"/>
      <c r="G66" s="493"/>
      <c r="H66" s="493"/>
      <c r="I66" s="493"/>
      <c r="J66" s="493"/>
      <c r="K66" s="31"/>
      <c r="L66" s="29"/>
      <c r="M66" s="29"/>
      <c r="N66" s="29"/>
      <c r="O66" s="29"/>
      <c r="P66" s="29"/>
      <c r="Q66" s="29"/>
      <c r="R66" s="29"/>
      <c r="S66" s="29"/>
    </row>
    <row r="67" spans="1:19" ht="13.2">
      <c r="A67" s="491" t="s">
        <v>416</v>
      </c>
      <c r="B67" s="492"/>
      <c r="C67" s="492" t="s">
        <v>83</v>
      </c>
      <c r="D67" s="493"/>
      <c r="E67" s="493"/>
      <c r="F67" s="493"/>
      <c r="G67" s="493"/>
      <c r="H67" s="493"/>
      <c r="I67" s="493"/>
      <c r="J67" s="493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3.2">
      <c r="A68" s="491" t="s">
        <v>417</v>
      </c>
      <c r="B68" s="492"/>
      <c r="C68" s="492" t="s">
        <v>418</v>
      </c>
      <c r="D68" s="493"/>
      <c r="E68" s="493"/>
      <c r="F68" s="493"/>
      <c r="G68" s="493"/>
      <c r="H68" s="493"/>
      <c r="I68" s="493"/>
      <c r="J68" s="493"/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3.2">
      <c r="A69" s="491" t="s">
        <v>419</v>
      </c>
      <c r="B69" s="492"/>
      <c r="C69" s="492" t="s">
        <v>420</v>
      </c>
      <c r="D69" s="493"/>
      <c r="E69" s="493"/>
      <c r="F69" s="493"/>
      <c r="G69" s="493"/>
      <c r="H69" s="493"/>
      <c r="I69" s="493"/>
      <c r="J69" s="493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3.2">
      <c r="A70" s="491" t="s">
        <v>421</v>
      </c>
      <c r="B70" s="492"/>
      <c r="C70" s="492" t="s">
        <v>465</v>
      </c>
      <c r="D70" s="493"/>
      <c r="E70" s="493"/>
      <c r="F70" s="493"/>
      <c r="G70" s="493"/>
      <c r="H70" s="493"/>
      <c r="I70" s="493"/>
      <c r="J70" s="493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3.2">
      <c r="A71" s="491" t="s">
        <v>423</v>
      </c>
      <c r="B71" s="492"/>
      <c r="C71" s="492" t="s">
        <v>466</v>
      </c>
      <c r="D71" s="493"/>
      <c r="E71" s="493"/>
      <c r="F71" s="493"/>
      <c r="G71" s="493"/>
      <c r="H71" s="493"/>
      <c r="I71" s="493"/>
      <c r="J71" s="493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3.2">
      <c r="A72" s="491" t="s">
        <v>424</v>
      </c>
      <c r="B72" s="492"/>
      <c r="C72" s="494">
        <f>I77</f>
        <v>1.8800000000000001</v>
      </c>
      <c r="D72" s="495"/>
      <c r="E72" s="495"/>
      <c r="F72" s="495"/>
      <c r="G72" s="495"/>
      <c r="H72" s="495"/>
      <c r="I72" s="495"/>
      <c r="J72" s="495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3.2">
      <c r="A73" s="491" t="s">
        <v>425</v>
      </c>
      <c r="B73" s="492"/>
      <c r="C73" s="335">
        <f>J77</f>
        <v>1.86</v>
      </c>
      <c r="D73" s="336"/>
      <c r="E73" s="336"/>
      <c r="F73" s="336"/>
      <c r="G73" s="336"/>
      <c r="H73" s="336"/>
      <c r="I73" s="336"/>
      <c r="J73" s="336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27.6">
      <c r="A74" s="325"/>
      <c r="B74" s="325" t="s">
        <v>426</v>
      </c>
      <c r="C74" s="325" t="s">
        <v>416</v>
      </c>
      <c r="D74" s="325" t="s">
        <v>421</v>
      </c>
      <c r="E74" s="326" t="s">
        <v>423</v>
      </c>
      <c r="F74" s="327" t="s">
        <v>424</v>
      </c>
      <c r="G74" s="327" t="s">
        <v>425</v>
      </c>
      <c r="H74" s="327" t="s">
        <v>427</v>
      </c>
      <c r="I74" s="327" t="s">
        <v>424</v>
      </c>
      <c r="J74" s="327" t="s">
        <v>425</v>
      </c>
      <c r="K74" s="29"/>
      <c r="L74" s="29"/>
      <c r="M74" s="29"/>
      <c r="N74" s="29"/>
      <c r="O74" s="29"/>
      <c r="P74" s="29"/>
      <c r="Q74" s="29"/>
      <c r="R74" s="29"/>
      <c r="S74" s="29"/>
    </row>
    <row r="75" spans="1:10" ht="66">
      <c r="A75" s="328" t="s">
        <v>405</v>
      </c>
      <c r="B75" s="328" t="s">
        <v>467</v>
      </c>
      <c r="C75" s="328" t="s">
        <v>468</v>
      </c>
      <c r="D75" s="328" t="s">
        <v>435</v>
      </c>
      <c r="E75" s="329" t="s">
        <v>436</v>
      </c>
      <c r="F75" s="330" t="s">
        <v>469</v>
      </c>
      <c r="G75" s="330" t="s">
        <v>470</v>
      </c>
      <c r="H75" s="330" t="s">
        <v>471</v>
      </c>
      <c r="I75" s="334">
        <f>TRUNC(F75*H75,2)</f>
        <v>1.77</v>
      </c>
      <c r="J75" s="334">
        <f>TRUNC(G75*H75,2)</f>
        <v>1.75</v>
      </c>
    </row>
    <row r="76" spans="1:10" ht="66">
      <c r="A76" s="328" t="s">
        <v>405</v>
      </c>
      <c r="B76" s="328" t="s">
        <v>472</v>
      </c>
      <c r="C76" s="328" t="s">
        <v>473</v>
      </c>
      <c r="D76" s="328" t="s">
        <v>435</v>
      </c>
      <c r="E76" s="329" t="s">
        <v>441</v>
      </c>
      <c r="F76" s="330" t="s">
        <v>474</v>
      </c>
      <c r="G76" s="330" t="s">
        <v>475</v>
      </c>
      <c r="H76" s="330" t="s">
        <v>476</v>
      </c>
      <c r="I76" s="334">
        <f>TRUNC(F76*H76,2)</f>
        <v>0.11</v>
      </c>
      <c r="J76" s="334">
        <f>TRUNC(G76*H76,2)</f>
        <v>0.11</v>
      </c>
    </row>
    <row r="77" spans="9:10" ht="12.75">
      <c r="I77" s="160">
        <f>SUM(I75:I76)</f>
        <v>1.8800000000000001</v>
      </c>
      <c r="J77" s="160">
        <f>SUM(J75:J76)</f>
        <v>1.86</v>
      </c>
    </row>
    <row r="78" ht="59.4" customHeight="1"/>
    <row r="79" spans="1:10" ht="13.2" customHeight="1">
      <c r="A79" s="489" t="s">
        <v>477</v>
      </c>
      <c r="B79" s="490"/>
      <c r="C79" s="490"/>
      <c r="D79" s="490"/>
      <c r="E79" s="490"/>
      <c r="F79" s="490"/>
      <c r="G79" s="490"/>
      <c r="H79" s="490"/>
      <c r="I79" s="490"/>
      <c r="J79" s="490"/>
    </row>
    <row r="80" spans="1:10" ht="13.2">
      <c r="A80" s="491" t="s">
        <v>414</v>
      </c>
      <c r="B80" s="492"/>
      <c r="C80" s="492" t="s">
        <v>478</v>
      </c>
      <c r="D80" s="493"/>
      <c r="E80" s="493"/>
      <c r="F80" s="493"/>
      <c r="G80" s="493"/>
      <c r="H80" s="493"/>
      <c r="I80" s="493"/>
      <c r="J80" s="493"/>
    </row>
    <row r="81" spans="1:10" ht="13.2">
      <c r="A81" s="491" t="s">
        <v>416</v>
      </c>
      <c r="B81" s="492"/>
      <c r="C81" s="492" t="s">
        <v>81</v>
      </c>
      <c r="D81" s="493"/>
      <c r="E81" s="493"/>
      <c r="F81" s="493"/>
      <c r="G81" s="493"/>
      <c r="H81" s="493"/>
      <c r="I81" s="493"/>
      <c r="J81" s="493"/>
    </row>
    <row r="82" spans="1:10" ht="13.2">
      <c r="A82" s="491" t="s">
        <v>417</v>
      </c>
      <c r="B82" s="492"/>
      <c r="C82" s="492" t="s">
        <v>418</v>
      </c>
      <c r="D82" s="493"/>
      <c r="E82" s="493"/>
      <c r="F82" s="493"/>
      <c r="G82" s="493"/>
      <c r="H82" s="493"/>
      <c r="I82" s="493"/>
      <c r="J82" s="493"/>
    </row>
    <row r="83" spans="1:10" ht="13.2">
      <c r="A83" s="491" t="s">
        <v>419</v>
      </c>
      <c r="B83" s="492"/>
      <c r="C83" s="492" t="s">
        <v>420</v>
      </c>
      <c r="D83" s="493"/>
      <c r="E83" s="493"/>
      <c r="F83" s="493"/>
      <c r="G83" s="493"/>
      <c r="H83" s="493"/>
      <c r="I83" s="493"/>
      <c r="J83" s="493"/>
    </row>
    <row r="84" spans="1:10" ht="13.2">
      <c r="A84" s="491" t="s">
        <v>421</v>
      </c>
      <c r="B84" s="492"/>
      <c r="C84" s="492" t="s">
        <v>422</v>
      </c>
      <c r="D84" s="493"/>
      <c r="E84" s="493"/>
      <c r="F84" s="493"/>
      <c r="G84" s="493"/>
      <c r="H84" s="493"/>
      <c r="I84" s="493"/>
      <c r="J84" s="493"/>
    </row>
    <row r="85" spans="1:10" ht="13.2">
      <c r="A85" s="491" t="s">
        <v>423</v>
      </c>
      <c r="B85" s="492"/>
      <c r="C85" s="492" t="s">
        <v>1</v>
      </c>
      <c r="D85" s="493"/>
      <c r="E85" s="493"/>
      <c r="F85" s="493"/>
      <c r="G85" s="493"/>
      <c r="H85" s="493"/>
      <c r="I85" s="493"/>
      <c r="J85" s="493"/>
    </row>
    <row r="86" spans="1:10" ht="13.2">
      <c r="A86" s="491" t="s">
        <v>424</v>
      </c>
      <c r="B86" s="492"/>
      <c r="C86" s="335">
        <f>I100</f>
        <v>7.599999999999999</v>
      </c>
      <c r="D86" s="336"/>
      <c r="E86" s="336"/>
      <c r="F86" s="336"/>
      <c r="G86" s="336"/>
      <c r="H86" s="336"/>
      <c r="I86" s="336"/>
      <c r="J86" s="336"/>
    </row>
    <row r="87" spans="1:10" ht="13.2">
      <c r="A87" s="491" t="s">
        <v>425</v>
      </c>
      <c r="B87" s="492"/>
      <c r="C87" s="335">
        <f>J100</f>
        <v>7.52</v>
      </c>
      <c r="D87" s="335"/>
      <c r="E87" s="335"/>
      <c r="F87" s="335"/>
      <c r="G87" s="335"/>
      <c r="H87" s="335"/>
      <c r="I87" s="335"/>
      <c r="J87" s="335"/>
    </row>
    <row r="88" spans="1:10" ht="27.6">
      <c r="A88" s="325"/>
      <c r="B88" s="325" t="s">
        <v>426</v>
      </c>
      <c r="C88" s="325" t="s">
        <v>416</v>
      </c>
      <c r="D88" s="325" t="s">
        <v>421</v>
      </c>
      <c r="E88" s="326" t="s">
        <v>423</v>
      </c>
      <c r="F88" s="327" t="s">
        <v>424</v>
      </c>
      <c r="G88" s="327" t="s">
        <v>425</v>
      </c>
      <c r="H88" s="327" t="s">
        <v>427</v>
      </c>
      <c r="I88" s="327" t="s">
        <v>424</v>
      </c>
      <c r="J88" s="327" t="s">
        <v>425</v>
      </c>
    </row>
    <row r="89" spans="1:10" ht="66">
      <c r="A89" s="328" t="s">
        <v>405</v>
      </c>
      <c r="B89" s="328" t="s">
        <v>479</v>
      </c>
      <c r="C89" s="328" t="s">
        <v>480</v>
      </c>
      <c r="D89" s="328" t="s">
        <v>435</v>
      </c>
      <c r="E89" s="329" t="s">
        <v>436</v>
      </c>
      <c r="F89" s="330" t="s">
        <v>481</v>
      </c>
      <c r="G89" s="330" t="s">
        <v>482</v>
      </c>
      <c r="H89" s="330" t="s">
        <v>483</v>
      </c>
      <c r="I89" s="334">
        <f>TRUNC(F89*H89,2)</f>
        <v>0.69</v>
      </c>
      <c r="J89" s="334">
        <f>TRUNC(G89*H89,2)</f>
        <v>0.69</v>
      </c>
    </row>
    <row r="90" spans="1:10" ht="66">
      <c r="A90" s="328" t="s">
        <v>405</v>
      </c>
      <c r="B90" s="328" t="s">
        <v>484</v>
      </c>
      <c r="C90" s="328" t="s">
        <v>485</v>
      </c>
      <c r="D90" s="328" t="s">
        <v>435</v>
      </c>
      <c r="E90" s="329" t="s">
        <v>436</v>
      </c>
      <c r="F90" s="330" t="s">
        <v>486</v>
      </c>
      <c r="G90" s="330" t="s">
        <v>487</v>
      </c>
      <c r="H90" s="330" t="s">
        <v>488</v>
      </c>
      <c r="I90" s="334">
        <f aca="true" t="shared" si="5" ref="I90:I99">TRUNC(F90*H90,2)</f>
        <v>0.15</v>
      </c>
      <c r="J90" s="334">
        <f aca="true" t="shared" si="6" ref="J90:J99">TRUNC(G90*H90,2)</f>
        <v>0.15</v>
      </c>
    </row>
    <row r="91" spans="1:10" ht="26.4">
      <c r="A91" s="328" t="s">
        <v>405</v>
      </c>
      <c r="B91" s="328" t="s">
        <v>428</v>
      </c>
      <c r="C91" s="328" t="s">
        <v>338</v>
      </c>
      <c r="D91" s="328" t="s">
        <v>429</v>
      </c>
      <c r="E91" s="329" t="s">
        <v>36</v>
      </c>
      <c r="F91" s="330" t="s">
        <v>430</v>
      </c>
      <c r="G91" s="330" t="s">
        <v>431</v>
      </c>
      <c r="H91" s="330" t="s">
        <v>489</v>
      </c>
      <c r="I91" s="334">
        <f t="shared" si="5"/>
        <v>0.38</v>
      </c>
      <c r="J91" s="334">
        <f t="shared" si="6"/>
        <v>0.35</v>
      </c>
    </row>
    <row r="92" spans="1:10" ht="61.2" customHeight="1">
      <c r="A92" s="328" t="s">
        <v>405</v>
      </c>
      <c r="B92" s="328" t="s">
        <v>490</v>
      </c>
      <c r="C92" s="328" t="s">
        <v>491</v>
      </c>
      <c r="D92" s="328" t="s">
        <v>435</v>
      </c>
      <c r="E92" s="329" t="s">
        <v>436</v>
      </c>
      <c r="F92" s="330" t="s">
        <v>492</v>
      </c>
      <c r="G92" s="330" t="s">
        <v>493</v>
      </c>
      <c r="H92" s="330" t="s">
        <v>483</v>
      </c>
      <c r="I92" s="334">
        <f t="shared" si="5"/>
        <v>2.07</v>
      </c>
      <c r="J92" s="334">
        <f t="shared" si="6"/>
        <v>2.06</v>
      </c>
    </row>
    <row r="93" spans="1:10" ht="52.8">
      <c r="A93" s="328" t="s">
        <v>405</v>
      </c>
      <c r="B93" s="328" t="s">
        <v>494</v>
      </c>
      <c r="C93" s="328" t="s">
        <v>495</v>
      </c>
      <c r="D93" s="328" t="s">
        <v>435</v>
      </c>
      <c r="E93" s="329" t="s">
        <v>441</v>
      </c>
      <c r="F93" s="330" t="s">
        <v>496</v>
      </c>
      <c r="G93" s="330" t="s">
        <v>497</v>
      </c>
      <c r="H93" s="330" t="s">
        <v>498</v>
      </c>
      <c r="I93" s="334">
        <f t="shared" si="5"/>
        <v>1.25</v>
      </c>
      <c r="J93" s="334">
        <f t="shared" si="6"/>
        <v>1.23</v>
      </c>
    </row>
    <row r="94" spans="1:10" ht="52.8">
      <c r="A94" s="328" t="s">
        <v>405</v>
      </c>
      <c r="B94" s="328" t="s">
        <v>499</v>
      </c>
      <c r="C94" s="328" t="s">
        <v>500</v>
      </c>
      <c r="D94" s="328" t="s">
        <v>435</v>
      </c>
      <c r="E94" s="329" t="s">
        <v>441</v>
      </c>
      <c r="F94" s="330" t="s">
        <v>501</v>
      </c>
      <c r="G94" s="330" t="s">
        <v>502</v>
      </c>
      <c r="H94" s="330" t="s">
        <v>503</v>
      </c>
      <c r="I94" s="334">
        <f t="shared" si="5"/>
        <v>0.43</v>
      </c>
      <c r="J94" s="334">
        <f t="shared" si="6"/>
        <v>0.41</v>
      </c>
    </row>
    <row r="95" spans="1:10" ht="52.8">
      <c r="A95" s="328" t="s">
        <v>405</v>
      </c>
      <c r="B95" s="328" t="s">
        <v>504</v>
      </c>
      <c r="C95" s="328" t="s">
        <v>505</v>
      </c>
      <c r="D95" s="328" t="s">
        <v>435</v>
      </c>
      <c r="E95" s="329" t="s">
        <v>436</v>
      </c>
      <c r="F95" s="330" t="s">
        <v>506</v>
      </c>
      <c r="G95" s="330" t="s">
        <v>507</v>
      </c>
      <c r="H95" s="330" t="s">
        <v>508</v>
      </c>
      <c r="I95" s="334">
        <f t="shared" si="5"/>
        <v>0.18</v>
      </c>
      <c r="J95" s="334">
        <f t="shared" si="6"/>
        <v>0.18</v>
      </c>
    </row>
    <row r="96" spans="1:10" ht="13.2">
      <c r="A96" s="331" t="s">
        <v>452</v>
      </c>
      <c r="B96" s="331" t="s">
        <v>509</v>
      </c>
      <c r="C96" s="331" t="s">
        <v>510</v>
      </c>
      <c r="D96" s="331" t="s">
        <v>511</v>
      </c>
      <c r="E96" s="332" t="s">
        <v>512</v>
      </c>
      <c r="F96" s="333" t="s">
        <v>513</v>
      </c>
      <c r="G96" s="333" t="s">
        <v>513</v>
      </c>
      <c r="H96" s="333" t="s">
        <v>514</v>
      </c>
      <c r="I96" s="334">
        <f t="shared" si="5"/>
        <v>0.64</v>
      </c>
      <c r="J96" s="334">
        <f t="shared" si="6"/>
        <v>0.64</v>
      </c>
    </row>
    <row r="97" spans="1:10" ht="13.2">
      <c r="A97" s="331" t="s">
        <v>452</v>
      </c>
      <c r="B97" s="331" t="s">
        <v>515</v>
      </c>
      <c r="C97" s="331" t="s">
        <v>516</v>
      </c>
      <c r="D97" s="331" t="s">
        <v>455</v>
      </c>
      <c r="E97" s="332" t="s">
        <v>512</v>
      </c>
      <c r="F97" s="333" t="s">
        <v>517</v>
      </c>
      <c r="G97" s="333" t="s">
        <v>517</v>
      </c>
      <c r="H97" s="333" t="s">
        <v>518</v>
      </c>
      <c r="I97" s="334">
        <f t="shared" si="5"/>
        <v>1.21</v>
      </c>
      <c r="J97" s="334">
        <f t="shared" si="6"/>
        <v>1.21</v>
      </c>
    </row>
    <row r="98" spans="1:10" ht="26.4">
      <c r="A98" s="331" t="s">
        <v>452</v>
      </c>
      <c r="B98" s="331" t="s">
        <v>519</v>
      </c>
      <c r="C98" s="331" t="s">
        <v>520</v>
      </c>
      <c r="D98" s="331" t="s">
        <v>455</v>
      </c>
      <c r="E98" s="332" t="s">
        <v>512</v>
      </c>
      <c r="F98" s="333" t="s">
        <v>521</v>
      </c>
      <c r="G98" s="333" t="s">
        <v>521</v>
      </c>
      <c r="H98" s="333" t="s">
        <v>522</v>
      </c>
      <c r="I98" s="334">
        <f t="shared" si="5"/>
        <v>0.55</v>
      </c>
      <c r="J98" s="334">
        <f t="shared" si="6"/>
        <v>0.55</v>
      </c>
    </row>
    <row r="99" spans="1:10" ht="13.2">
      <c r="A99" s="331" t="s">
        <v>452</v>
      </c>
      <c r="B99" s="331" t="s">
        <v>523</v>
      </c>
      <c r="C99" s="331" t="s">
        <v>524</v>
      </c>
      <c r="D99" s="331" t="s">
        <v>525</v>
      </c>
      <c r="E99" s="332" t="s">
        <v>3</v>
      </c>
      <c r="F99" s="333" t="s">
        <v>526</v>
      </c>
      <c r="G99" s="333" t="s">
        <v>526</v>
      </c>
      <c r="H99" s="333" t="s">
        <v>527</v>
      </c>
      <c r="I99" s="334">
        <f t="shared" si="5"/>
        <v>0.05</v>
      </c>
      <c r="J99" s="334">
        <f t="shared" si="6"/>
        <v>0.05</v>
      </c>
    </row>
    <row r="100" spans="9:10" ht="12.75">
      <c r="I100" s="160">
        <f>SUM(I89:I99)</f>
        <v>7.599999999999999</v>
      </c>
      <c r="J100" s="160">
        <f>SUM(J89:J99)</f>
        <v>7.52</v>
      </c>
    </row>
    <row r="101" ht="65.4" customHeight="1"/>
    <row r="102" spans="1:10" ht="13.2" customHeight="1">
      <c r="A102" s="489" t="s">
        <v>528</v>
      </c>
      <c r="B102" s="490"/>
      <c r="C102" s="490"/>
      <c r="D102" s="490"/>
      <c r="E102" s="490"/>
      <c r="F102" s="490"/>
      <c r="G102" s="490"/>
      <c r="H102" s="490"/>
      <c r="I102" s="490"/>
      <c r="J102" s="490"/>
    </row>
    <row r="103" spans="1:10" ht="13.2">
      <c r="A103" s="491" t="s">
        <v>414</v>
      </c>
      <c r="B103" s="492"/>
      <c r="C103" s="492" t="s">
        <v>529</v>
      </c>
      <c r="D103" s="493"/>
      <c r="E103" s="493"/>
      <c r="F103" s="493"/>
      <c r="G103" s="493"/>
      <c r="H103" s="493"/>
      <c r="I103" s="493"/>
      <c r="J103" s="493"/>
    </row>
    <row r="104" spans="1:10" ht="13.2">
      <c r="A104" s="491" t="s">
        <v>416</v>
      </c>
      <c r="B104" s="492"/>
      <c r="C104" s="492" t="s">
        <v>185</v>
      </c>
      <c r="D104" s="493"/>
      <c r="E104" s="493"/>
      <c r="F104" s="493"/>
      <c r="G104" s="493"/>
      <c r="H104" s="493"/>
      <c r="I104" s="493"/>
      <c r="J104" s="493"/>
    </row>
    <row r="105" spans="1:10" ht="13.2">
      <c r="A105" s="491" t="s">
        <v>417</v>
      </c>
      <c r="B105" s="492"/>
      <c r="C105" s="492" t="s">
        <v>418</v>
      </c>
      <c r="D105" s="493"/>
      <c r="E105" s="493"/>
      <c r="F105" s="493"/>
      <c r="G105" s="493"/>
      <c r="H105" s="493"/>
      <c r="I105" s="493"/>
      <c r="J105" s="493"/>
    </row>
    <row r="106" spans="1:10" ht="13.2">
      <c r="A106" s="491" t="s">
        <v>419</v>
      </c>
      <c r="B106" s="492"/>
      <c r="C106" s="492" t="s">
        <v>420</v>
      </c>
      <c r="D106" s="493"/>
      <c r="E106" s="493"/>
      <c r="F106" s="493"/>
      <c r="G106" s="493"/>
      <c r="H106" s="493"/>
      <c r="I106" s="493"/>
      <c r="J106" s="493"/>
    </row>
    <row r="107" spans="1:10" ht="13.2">
      <c r="A107" s="491" t="s">
        <v>421</v>
      </c>
      <c r="B107" s="492"/>
      <c r="C107" s="492" t="s">
        <v>530</v>
      </c>
      <c r="D107" s="493"/>
      <c r="E107" s="493"/>
      <c r="F107" s="493"/>
      <c r="G107" s="493"/>
      <c r="H107" s="493"/>
      <c r="I107" s="493"/>
      <c r="J107" s="493"/>
    </row>
    <row r="108" spans="1:10" ht="13.2">
      <c r="A108" s="491" t="s">
        <v>423</v>
      </c>
      <c r="B108" s="492"/>
      <c r="C108" s="492" t="s">
        <v>466</v>
      </c>
      <c r="D108" s="493"/>
      <c r="E108" s="493"/>
      <c r="F108" s="493"/>
      <c r="G108" s="493"/>
      <c r="H108" s="493"/>
      <c r="I108" s="493"/>
      <c r="J108" s="493"/>
    </row>
    <row r="109" spans="1:10" ht="13.2">
      <c r="A109" s="491" t="s">
        <v>424</v>
      </c>
      <c r="B109" s="492"/>
      <c r="C109" s="335">
        <f>I114</f>
        <v>1.77</v>
      </c>
      <c r="D109" s="335"/>
      <c r="E109" s="335"/>
      <c r="F109" s="335"/>
      <c r="G109" s="335"/>
      <c r="H109" s="335"/>
      <c r="I109" s="335"/>
      <c r="J109" s="335"/>
    </row>
    <row r="110" spans="1:10" ht="13.2">
      <c r="A110" s="491" t="s">
        <v>425</v>
      </c>
      <c r="B110" s="492"/>
      <c r="C110" s="335">
        <f>J114</f>
        <v>1.74</v>
      </c>
      <c r="D110" s="335"/>
      <c r="E110" s="335"/>
      <c r="F110" s="335"/>
      <c r="G110" s="335"/>
      <c r="H110" s="335"/>
      <c r="I110" s="335"/>
      <c r="J110" s="335"/>
    </row>
    <row r="111" spans="1:10" ht="27.6">
      <c r="A111" s="325"/>
      <c r="B111" s="325" t="s">
        <v>426</v>
      </c>
      <c r="C111" s="325" t="s">
        <v>416</v>
      </c>
      <c r="D111" s="325" t="s">
        <v>421</v>
      </c>
      <c r="E111" s="326" t="s">
        <v>423</v>
      </c>
      <c r="F111" s="327" t="s">
        <v>424</v>
      </c>
      <c r="G111" s="327" t="s">
        <v>425</v>
      </c>
      <c r="H111" s="327" t="s">
        <v>427</v>
      </c>
      <c r="I111" s="327" t="s">
        <v>424</v>
      </c>
      <c r="J111" s="327" t="s">
        <v>425</v>
      </c>
    </row>
    <row r="112" spans="1:10" ht="66">
      <c r="A112" s="328" t="s">
        <v>405</v>
      </c>
      <c r="B112" s="328" t="s">
        <v>531</v>
      </c>
      <c r="C112" s="328" t="s">
        <v>532</v>
      </c>
      <c r="D112" s="328" t="s">
        <v>435</v>
      </c>
      <c r="E112" s="329" t="s">
        <v>436</v>
      </c>
      <c r="F112" s="330" t="s">
        <v>533</v>
      </c>
      <c r="G112" s="330" t="s">
        <v>534</v>
      </c>
      <c r="H112" s="330" t="s">
        <v>535</v>
      </c>
      <c r="I112" s="334">
        <f>TRUNC(F112*H112,2)</f>
        <v>1.59</v>
      </c>
      <c r="J112" s="334">
        <f>TRUNC(G112*H112,2)</f>
        <v>1.57</v>
      </c>
    </row>
    <row r="113" spans="1:10" ht="66">
      <c r="A113" s="328" t="s">
        <v>405</v>
      </c>
      <c r="B113" s="328" t="s">
        <v>536</v>
      </c>
      <c r="C113" s="328" t="s">
        <v>537</v>
      </c>
      <c r="D113" s="328" t="s">
        <v>435</v>
      </c>
      <c r="E113" s="329" t="s">
        <v>441</v>
      </c>
      <c r="F113" s="330" t="s">
        <v>538</v>
      </c>
      <c r="G113" s="330" t="s">
        <v>539</v>
      </c>
      <c r="H113" s="330" t="s">
        <v>540</v>
      </c>
      <c r="I113" s="334">
        <f>TRUNC(F113*H113,2)</f>
        <v>0.18</v>
      </c>
      <c r="J113" s="334">
        <f>TRUNC(G113*H113,2)</f>
        <v>0.17</v>
      </c>
    </row>
    <row r="114" spans="9:10" ht="12.75">
      <c r="I114" s="160">
        <f>SUM(I112:I113)</f>
        <v>1.77</v>
      </c>
      <c r="J114" s="160">
        <f>SUM(J112:J113)</f>
        <v>1.74</v>
      </c>
    </row>
    <row r="115" ht="58.8" customHeight="1"/>
    <row r="116" spans="1:10" ht="13.2" customHeight="1">
      <c r="A116" s="489" t="s">
        <v>541</v>
      </c>
      <c r="B116" s="490"/>
      <c r="C116" s="490"/>
      <c r="D116" s="490"/>
      <c r="E116" s="490"/>
      <c r="F116" s="490"/>
      <c r="G116" s="490"/>
      <c r="H116" s="490"/>
      <c r="I116" s="490"/>
      <c r="J116" s="490"/>
    </row>
    <row r="117" spans="1:10" ht="13.2">
      <c r="A117" s="491" t="s">
        <v>414</v>
      </c>
      <c r="B117" s="492"/>
      <c r="C117" s="492" t="s">
        <v>542</v>
      </c>
      <c r="D117" s="493"/>
      <c r="E117" s="493"/>
      <c r="F117" s="493"/>
      <c r="G117" s="493"/>
      <c r="H117" s="493"/>
      <c r="I117" s="493"/>
      <c r="J117" s="493"/>
    </row>
    <row r="118" spans="1:10" ht="13.2">
      <c r="A118" s="491" t="s">
        <v>416</v>
      </c>
      <c r="B118" s="492"/>
      <c r="C118" s="492" t="s">
        <v>86</v>
      </c>
      <c r="D118" s="493"/>
      <c r="E118" s="493"/>
      <c r="F118" s="493"/>
      <c r="G118" s="493"/>
      <c r="H118" s="493"/>
      <c r="I118" s="493"/>
      <c r="J118" s="493"/>
    </row>
    <row r="119" spans="1:10" ht="13.2">
      <c r="A119" s="491" t="s">
        <v>417</v>
      </c>
      <c r="B119" s="492"/>
      <c r="C119" s="492" t="s">
        <v>418</v>
      </c>
      <c r="D119" s="493"/>
      <c r="E119" s="493"/>
      <c r="F119" s="493"/>
      <c r="G119" s="493"/>
      <c r="H119" s="493"/>
      <c r="I119" s="493"/>
      <c r="J119" s="493"/>
    </row>
    <row r="120" spans="1:10" ht="13.2">
      <c r="A120" s="491" t="s">
        <v>419</v>
      </c>
      <c r="B120" s="492"/>
      <c r="C120" s="492" t="s">
        <v>420</v>
      </c>
      <c r="D120" s="493"/>
      <c r="E120" s="493"/>
      <c r="F120" s="493"/>
      <c r="G120" s="493"/>
      <c r="H120" s="493"/>
      <c r="I120" s="493"/>
      <c r="J120" s="493"/>
    </row>
    <row r="121" spans="1:10" ht="13.2">
      <c r="A121" s="491" t="s">
        <v>421</v>
      </c>
      <c r="B121" s="492"/>
      <c r="C121" s="492" t="s">
        <v>422</v>
      </c>
      <c r="D121" s="493"/>
      <c r="E121" s="493"/>
      <c r="F121" s="493"/>
      <c r="G121" s="493"/>
      <c r="H121" s="493"/>
      <c r="I121" s="493"/>
      <c r="J121" s="493"/>
    </row>
    <row r="122" spans="1:10" ht="13.2">
      <c r="A122" s="491" t="s">
        <v>423</v>
      </c>
      <c r="B122" s="492"/>
      <c r="C122" s="492" t="s">
        <v>1</v>
      </c>
      <c r="D122" s="493"/>
      <c r="E122" s="493"/>
      <c r="F122" s="493"/>
      <c r="G122" s="493"/>
      <c r="H122" s="493"/>
      <c r="I122" s="493"/>
      <c r="J122" s="493"/>
    </row>
    <row r="123" spans="1:10" ht="13.2">
      <c r="A123" s="491" t="s">
        <v>424</v>
      </c>
      <c r="B123" s="492"/>
      <c r="C123" s="335">
        <f>I134</f>
        <v>2.75</v>
      </c>
      <c r="D123" s="335"/>
      <c r="E123" s="335"/>
      <c r="F123" s="335"/>
      <c r="G123" s="335"/>
      <c r="H123" s="335"/>
      <c r="I123" s="335"/>
      <c r="J123" s="335"/>
    </row>
    <row r="124" spans="1:10" ht="13.2">
      <c r="A124" s="491" t="s">
        <v>425</v>
      </c>
      <c r="B124" s="492"/>
      <c r="C124" s="335">
        <f>J134</f>
        <v>2.7199999999999998</v>
      </c>
      <c r="D124" s="335"/>
      <c r="E124" s="335"/>
      <c r="F124" s="335"/>
      <c r="G124" s="335"/>
      <c r="H124" s="335"/>
      <c r="I124" s="335"/>
      <c r="J124" s="335"/>
    </row>
    <row r="125" spans="1:10" ht="27.6">
      <c r="A125" s="325"/>
      <c r="B125" s="325" t="s">
        <v>426</v>
      </c>
      <c r="C125" s="325" t="s">
        <v>416</v>
      </c>
      <c r="D125" s="325" t="s">
        <v>421</v>
      </c>
      <c r="E125" s="326" t="s">
        <v>423</v>
      </c>
      <c r="F125" s="327" t="s">
        <v>424</v>
      </c>
      <c r="G125" s="327" t="s">
        <v>425</v>
      </c>
      <c r="H125" s="327" t="s">
        <v>427</v>
      </c>
      <c r="I125" s="327" t="s">
        <v>424</v>
      </c>
      <c r="J125" s="327" t="s">
        <v>425</v>
      </c>
    </row>
    <row r="126" spans="1:10" ht="52.8">
      <c r="A126" s="328" t="s">
        <v>405</v>
      </c>
      <c r="B126" s="328" t="s">
        <v>543</v>
      </c>
      <c r="C126" s="328" t="s">
        <v>544</v>
      </c>
      <c r="D126" s="328" t="s">
        <v>435</v>
      </c>
      <c r="E126" s="329" t="s">
        <v>436</v>
      </c>
      <c r="F126" s="330" t="s">
        <v>545</v>
      </c>
      <c r="G126" s="330" t="s">
        <v>545</v>
      </c>
      <c r="H126" s="330" t="s">
        <v>546</v>
      </c>
      <c r="I126" s="334">
        <f>TRUNC(F126*H126,2)</f>
        <v>0.02</v>
      </c>
      <c r="J126" s="334">
        <f>TRUNC(G126*H126,2)</f>
        <v>0.02</v>
      </c>
    </row>
    <row r="127" spans="1:10" ht="52.8">
      <c r="A127" s="328" t="s">
        <v>405</v>
      </c>
      <c r="B127" s="328" t="s">
        <v>547</v>
      </c>
      <c r="C127" s="328" t="s">
        <v>548</v>
      </c>
      <c r="D127" s="328" t="s">
        <v>435</v>
      </c>
      <c r="E127" s="329" t="s">
        <v>441</v>
      </c>
      <c r="F127" s="330" t="s">
        <v>549</v>
      </c>
      <c r="G127" s="330" t="s">
        <v>549</v>
      </c>
      <c r="H127" s="330" t="s">
        <v>540</v>
      </c>
      <c r="I127" s="334">
        <f aca="true" t="shared" si="7" ref="I127:I133">TRUNC(F127*H127,2)</f>
        <v>0.02</v>
      </c>
      <c r="J127" s="334">
        <f aca="true" t="shared" si="8" ref="J127:J133">TRUNC(G127*H127,2)</f>
        <v>0.02</v>
      </c>
    </row>
    <row r="128" spans="1:10" ht="66">
      <c r="A128" s="328" t="s">
        <v>405</v>
      </c>
      <c r="B128" s="328" t="s">
        <v>550</v>
      </c>
      <c r="C128" s="328" t="s">
        <v>551</v>
      </c>
      <c r="D128" s="328" t="s">
        <v>435</v>
      </c>
      <c r="E128" s="329" t="s">
        <v>436</v>
      </c>
      <c r="F128" s="330" t="s">
        <v>552</v>
      </c>
      <c r="G128" s="330" t="s">
        <v>553</v>
      </c>
      <c r="H128" s="330" t="s">
        <v>554</v>
      </c>
      <c r="I128" s="334">
        <f t="shared" si="7"/>
        <v>0.1</v>
      </c>
      <c r="J128" s="334">
        <f t="shared" si="8"/>
        <v>0.1</v>
      </c>
    </row>
    <row r="129" spans="1:10" ht="26.4">
      <c r="A129" s="328" t="s">
        <v>405</v>
      </c>
      <c r="B129" s="328" t="s">
        <v>428</v>
      </c>
      <c r="C129" s="328" t="s">
        <v>338</v>
      </c>
      <c r="D129" s="328" t="s">
        <v>429</v>
      </c>
      <c r="E129" s="329" t="s">
        <v>36</v>
      </c>
      <c r="F129" s="330" t="s">
        <v>430</v>
      </c>
      <c r="G129" s="330" t="s">
        <v>431</v>
      </c>
      <c r="H129" s="330" t="s">
        <v>555</v>
      </c>
      <c r="I129" s="334">
        <f t="shared" si="7"/>
        <v>0.1</v>
      </c>
      <c r="J129" s="334">
        <f t="shared" si="8"/>
        <v>0.09</v>
      </c>
    </row>
    <row r="130" spans="1:10" ht="52.8">
      <c r="A130" s="328" t="s">
        <v>405</v>
      </c>
      <c r="B130" s="328" t="s">
        <v>556</v>
      </c>
      <c r="C130" s="328" t="s">
        <v>557</v>
      </c>
      <c r="D130" s="328" t="s">
        <v>435</v>
      </c>
      <c r="E130" s="329" t="s">
        <v>436</v>
      </c>
      <c r="F130" s="330" t="s">
        <v>558</v>
      </c>
      <c r="G130" s="330" t="s">
        <v>559</v>
      </c>
      <c r="H130" s="330" t="s">
        <v>560</v>
      </c>
      <c r="I130" s="334">
        <f t="shared" si="7"/>
        <v>0.21</v>
      </c>
      <c r="J130" s="334">
        <f t="shared" si="8"/>
        <v>0.2</v>
      </c>
    </row>
    <row r="131" spans="1:10" ht="52.8">
      <c r="A131" s="328" t="s">
        <v>405</v>
      </c>
      <c r="B131" s="328" t="s">
        <v>561</v>
      </c>
      <c r="C131" s="328" t="s">
        <v>562</v>
      </c>
      <c r="D131" s="328" t="s">
        <v>435</v>
      </c>
      <c r="E131" s="329" t="s">
        <v>441</v>
      </c>
      <c r="F131" s="330" t="s">
        <v>563</v>
      </c>
      <c r="G131" s="330" t="s">
        <v>564</v>
      </c>
      <c r="H131" s="330" t="s">
        <v>565</v>
      </c>
      <c r="I131" s="334">
        <f t="shared" si="7"/>
        <v>0.13</v>
      </c>
      <c r="J131" s="334">
        <f t="shared" si="8"/>
        <v>0.13</v>
      </c>
    </row>
    <row r="132" spans="1:10" ht="66">
      <c r="A132" s="328" t="s">
        <v>405</v>
      </c>
      <c r="B132" s="328" t="s">
        <v>566</v>
      </c>
      <c r="C132" s="328" t="s">
        <v>567</v>
      </c>
      <c r="D132" s="328" t="s">
        <v>435</v>
      </c>
      <c r="E132" s="329" t="s">
        <v>441</v>
      </c>
      <c r="F132" s="330" t="s">
        <v>568</v>
      </c>
      <c r="G132" s="330" t="s">
        <v>569</v>
      </c>
      <c r="H132" s="330" t="s">
        <v>570</v>
      </c>
      <c r="I132" s="334">
        <f t="shared" si="7"/>
        <v>0.26</v>
      </c>
      <c r="J132" s="334">
        <f t="shared" si="8"/>
        <v>0.25</v>
      </c>
    </row>
    <row r="133" spans="1:10" ht="39.6">
      <c r="A133" s="331" t="s">
        <v>452</v>
      </c>
      <c r="B133" s="331" t="s">
        <v>458</v>
      </c>
      <c r="C133" s="331" t="s">
        <v>459</v>
      </c>
      <c r="D133" s="331" t="s">
        <v>455</v>
      </c>
      <c r="E133" s="332" t="s">
        <v>460</v>
      </c>
      <c r="F133" s="333" t="s">
        <v>461</v>
      </c>
      <c r="G133" s="333" t="s">
        <v>461</v>
      </c>
      <c r="H133" s="333" t="s">
        <v>571</v>
      </c>
      <c r="I133" s="334">
        <f t="shared" si="7"/>
        <v>1.91</v>
      </c>
      <c r="J133" s="334">
        <f t="shared" si="8"/>
        <v>1.91</v>
      </c>
    </row>
    <row r="134" spans="9:10" ht="12.75">
      <c r="I134" s="160">
        <f>SUM(I126:I133)</f>
        <v>2.75</v>
      </c>
      <c r="J134" s="160">
        <f>SUM(J126:J133)</f>
        <v>2.7199999999999998</v>
      </c>
    </row>
    <row r="135" ht="82.8" customHeight="1"/>
    <row r="136" spans="1:10" ht="13.2" customHeight="1">
      <c r="A136" s="489" t="s">
        <v>572</v>
      </c>
      <c r="B136" s="490"/>
      <c r="C136" s="490"/>
      <c r="D136" s="490"/>
      <c r="E136" s="490"/>
      <c r="F136" s="490"/>
      <c r="G136" s="490"/>
      <c r="H136" s="490"/>
      <c r="I136" s="490"/>
      <c r="J136" s="490"/>
    </row>
    <row r="137" spans="1:10" ht="13.2">
      <c r="A137" s="491" t="s">
        <v>414</v>
      </c>
      <c r="B137" s="492"/>
      <c r="C137" s="492" t="s">
        <v>573</v>
      </c>
      <c r="D137" s="493"/>
      <c r="E137" s="493"/>
      <c r="F137" s="493"/>
      <c r="G137" s="493"/>
      <c r="H137" s="493"/>
      <c r="I137" s="493"/>
      <c r="J137" s="493"/>
    </row>
    <row r="138" spans="1:10" ht="13.2">
      <c r="A138" s="491" t="s">
        <v>416</v>
      </c>
      <c r="B138" s="492"/>
      <c r="C138" s="492" t="s">
        <v>82</v>
      </c>
      <c r="D138" s="493"/>
      <c r="E138" s="493"/>
      <c r="F138" s="493"/>
      <c r="G138" s="493"/>
      <c r="H138" s="493"/>
      <c r="I138" s="493"/>
      <c r="J138" s="493"/>
    </row>
    <row r="139" spans="1:10" ht="13.2">
      <c r="A139" s="491" t="s">
        <v>417</v>
      </c>
      <c r="B139" s="492"/>
      <c r="C139" s="492" t="s">
        <v>418</v>
      </c>
      <c r="D139" s="493"/>
      <c r="E139" s="493"/>
      <c r="F139" s="493"/>
      <c r="G139" s="493"/>
      <c r="H139" s="493"/>
      <c r="I139" s="493"/>
      <c r="J139" s="493"/>
    </row>
    <row r="140" spans="1:10" ht="13.2">
      <c r="A140" s="491" t="s">
        <v>419</v>
      </c>
      <c r="B140" s="492"/>
      <c r="C140" s="492" t="s">
        <v>420</v>
      </c>
      <c r="D140" s="493"/>
      <c r="E140" s="493"/>
      <c r="F140" s="493"/>
      <c r="G140" s="493"/>
      <c r="H140" s="493"/>
      <c r="I140" s="493"/>
      <c r="J140" s="493"/>
    </row>
    <row r="141" spans="1:10" ht="13.2">
      <c r="A141" s="491" t="s">
        <v>421</v>
      </c>
      <c r="B141" s="492"/>
      <c r="C141" s="492" t="s">
        <v>422</v>
      </c>
      <c r="D141" s="493"/>
      <c r="E141" s="493"/>
      <c r="F141" s="493"/>
      <c r="G141" s="493"/>
      <c r="H141" s="493"/>
      <c r="I141" s="493"/>
      <c r="J141" s="493"/>
    </row>
    <row r="142" spans="1:10" ht="13.2">
      <c r="A142" s="491" t="s">
        <v>423</v>
      </c>
      <c r="B142" s="492"/>
      <c r="C142" s="492" t="s">
        <v>3</v>
      </c>
      <c r="D142" s="493"/>
      <c r="E142" s="493"/>
      <c r="F142" s="493"/>
      <c r="G142" s="493"/>
      <c r="H142" s="493"/>
      <c r="I142" s="493"/>
      <c r="J142" s="493"/>
    </row>
    <row r="143" spans="1:10" ht="13.2">
      <c r="A143" s="491" t="s">
        <v>424</v>
      </c>
      <c r="B143" s="492"/>
      <c r="C143" s="335">
        <f>I157</f>
        <v>1375.97</v>
      </c>
      <c r="D143" s="335"/>
      <c r="E143" s="335"/>
      <c r="F143" s="335"/>
      <c r="G143" s="335"/>
      <c r="H143" s="335"/>
      <c r="I143" s="335"/>
      <c r="J143" s="335"/>
    </row>
    <row r="144" spans="1:10" ht="13.2">
      <c r="A144" s="491" t="s">
        <v>425</v>
      </c>
      <c r="B144" s="492"/>
      <c r="C144" s="335">
        <f>J157</f>
        <v>1372.71</v>
      </c>
      <c r="D144" s="335"/>
      <c r="E144" s="335"/>
      <c r="F144" s="335"/>
      <c r="G144" s="335"/>
      <c r="H144" s="335"/>
      <c r="I144" s="335"/>
      <c r="J144" s="335"/>
    </row>
    <row r="145" spans="1:10" ht="27.6">
      <c r="A145" s="325"/>
      <c r="B145" s="325" t="s">
        <v>426</v>
      </c>
      <c r="C145" s="325" t="s">
        <v>416</v>
      </c>
      <c r="D145" s="325" t="s">
        <v>421</v>
      </c>
      <c r="E145" s="326" t="s">
        <v>423</v>
      </c>
      <c r="F145" s="327" t="s">
        <v>424</v>
      </c>
      <c r="G145" s="327" t="s">
        <v>425</v>
      </c>
      <c r="H145" s="327" t="s">
        <v>427</v>
      </c>
      <c r="I145" s="327" t="s">
        <v>424</v>
      </c>
      <c r="J145" s="327" t="s">
        <v>425</v>
      </c>
    </row>
    <row r="146" spans="1:10" ht="52.8">
      <c r="A146" s="328" t="s">
        <v>405</v>
      </c>
      <c r="B146" s="328" t="s">
        <v>574</v>
      </c>
      <c r="C146" s="328" t="s">
        <v>575</v>
      </c>
      <c r="D146" s="328" t="s">
        <v>435</v>
      </c>
      <c r="E146" s="329" t="s">
        <v>436</v>
      </c>
      <c r="F146" s="330" t="s">
        <v>576</v>
      </c>
      <c r="G146" s="330" t="s">
        <v>577</v>
      </c>
      <c r="H146" s="330" t="s">
        <v>578</v>
      </c>
      <c r="I146" s="334">
        <f>TRUNC(F146*H146,2)</f>
        <v>18.3</v>
      </c>
      <c r="J146" s="334">
        <f>TRUNC(G146*H146,2)</f>
        <v>18.19</v>
      </c>
    </row>
    <row r="147" spans="1:10" ht="52.8">
      <c r="A147" s="328" t="s">
        <v>405</v>
      </c>
      <c r="B147" s="328" t="s">
        <v>579</v>
      </c>
      <c r="C147" s="328" t="s">
        <v>580</v>
      </c>
      <c r="D147" s="328" t="s">
        <v>435</v>
      </c>
      <c r="E147" s="329" t="s">
        <v>441</v>
      </c>
      <c r="F147" s="330" t="s">
        <v>581</v>
      </c>
      <c r="G147" s="330" t="s">
        <v>582</v>
      </c>
      <c r="H147" s="330" t="s">
        <v>583</v>
      </c>
      <c r="I147" s="334">
        <f aca="true" t="shared" si="9" ref="I147:I156">TRUNC(F147*H147,2)</f>
        <v>13.17</v>
      </c>
      <c r="J147" s="334">
        <f aca="true" t="shared" si="10" ref="J147:J156">TRUNC(G147*H147,2)</f>
        <v>12.94</v>
      </c>
    </row>
    <row r="148" spans="1:10" ht="26.4">
      <c r="A148" s="328" t="s">
        <v>405</v>
      </c>
      <c r="B148" s="328" t="s">
        <v>584</v>
      </c>
      <c r="C148" s="328" t="s">
        <v>585</v>
      </c>
      <c r="D148" s="328" t="s">
        <v>429</v>
      </c>
      <c r="E148" s="329" t="s">
        <v>36</v>
      </c>
      <c r="F148" s="330" t="s">
        <v>586</v>
      </c>
      <c r="G148" s="330" t="s">
        <v>587</v>
      </c>
      <c r="H148" s="330" t="s">
        <v>588</v>
      </c>
      <c r="I148" s="334">
        <f t="shared" si="9"/>
        <v>19.87</v>
      </c>
      <c r="J148" s="334">
        <f t="shared" si="10"/>
        <v>17.97</v>
      </c>
    </row>
    <row r="149" spans="1:10" ht="66">
      <c r="A149" s="328" t="s">
        <v>405</v>
      </c>
      <c r="B149" s="328" t="s">
        <v>589</v>
      </c>
      <c r="C149" s="328" t="s">
        <v>590</v>
      </c>
      <c r="D149" s="328" t="s">
        <v>435</v>
      </c>
      <c r="E149" s="329" t="s">
        <v>436</v>
      </c>
      <c r="F149" s="330" t="s">
        <v>591</v>
      </c>
      <c r="G149" s="330" t="s">
        <v>592</v>
      </c>
      <c r="H149" s="330" t="s">
        <v>578</v>
      </c>
      <c r="I149" s="334">
        <f t="shared" si="9"/>
        <v>11.59</v>
      </c>
      <c r="J149" s="334">
        <f t="shared" si="10"/>
        <v>11.49</v>
      </c>
    </row>
    <row r="150" spans="1:10" ht="52.8">
      <c r="A150" s="328" t="s">
        <v>405</v>
      </c>
      <c r="B150" s="328" t="s">
        <v>593</v>
      </c>
      <c r="C150" s="328" t="s">
        <v>594</v>
      </c>
      <c r="D150" s="328" t="s">
        <v>435</v>
      </c>
      <c r="E150" s="329" t="s">
        <v>436</v>
      </c>
      <c r="F150" s="330" t="s">
        <v>595</v>
      </c>
      <c r="G150" s="330" t="s">
        <v>596</v>
      </c>
      <c r="H150" s="330" t="s">
        <v>597</v>
      </c>
      <c r="I150" s="334">
        <f t="shared" si="9"/>
        <v>18.84</v>
      </c>
      <c r="J150" s="334">
        <f t="shared" si="10"/>
        <v>18.67</v>
      </c>
    </row>
    <row r="151" spans="1:10" ht="67.2" customHeight="1">
      <c r="A151" s="328" t="s">
        <v>405</v>
      </c>
      <c r="B151" s="328" t="s">
        <v>598</v>
      </c>
      <c r="C151" s="328" t="s">
        <v>599</v>
      </c>
      <c r="D151" s="328" t="s">
        <v>435</v>
      </c>
      <c r="E151" s="329" t="s">
        <v>441</v>
      </c>
      <c r="F151" s="330" t="s">
        <v>600</v>
      </c>
      <c r="G151" s="330" t="s">
        <v>601</v>
      </c>
      <c r="H151" s="330" t="s">
        <v>602</v>
      </c>
      <c r="I151" s="334">
        <f t="shared" si="9"/>
        <v>4.59</v>
      </c>
      <c r="J151" s="334">
        <f t="shared" si="10"/>
        <v>4.45</v>
      </c>
    </row>
    <row r="152" spans="1:10" ht="52.8">
      <c r="A152" s="328" t="s">
        <v>405</v>
      </c>
      <c r="B152" s="328" t="s">
        <v>603</v>
      </c>
      <c r="C152" s="328" t="s">
        <v>604</v>
      </c>
      <c r="D152" s="328" t="s">
        <v>435</v>
      </c>
      <c r="E152" s="329" t="s">
        <v>441</v>
      </c>
      <c r="F152" s="330" t="s">
        <v>605</v>
      </c>
      <c r="G152" s="330" t="s">
        <v>606</v>
      </c>
      <c r="H152" s="330" t="s">
        <v>607</v>
      </c>
      <c r="I152" s="334">
        <f t="shared" si="9"/>
        <v>4.44</v>
      </c>
      <c r="J152" s="334">
        <f t="shared" si="10"/>
        <v>4.21</v>
      </c>
    </row>
    <row r="153" spans="1:10" ht="52.8">
      <c r="A153" s="328" t="s">
        <v>405</v>
      </c>
      <c r="B153" s="328" t="s">
        <v>608</v>
      </c>
      <c r="C153" s="328" t="s">
        <v>609</v>
      </c>
      <c r="D153" s="328" t="s">
        <v>435</v>
      </c>
      <c r="E153" s="329" t="s">
        <v>436</v>
      </c>
      <c r="F153" s="330" t="s">
        <v>610</v>
      </c>
      <c r="G153" s="330" t="s">
        <v>611</v>
      </c>
      <c r="H153" s="330" t="s">
        <v>612</v>
      </c>
      <c r="I153" s="334">
        <f t="shared" si="9"/>
        <v>4.61</v>
      </c>
      <c r="J153" s="334">
        <f t="shared" si="10"/>
        <v>4.54</v>
      </c>
    </row>
    <row r="154" spans="1:10" ht="52.8">
      <c r="A154" s="328" t="s">
        <v>405</v>
      </c>
      <c r="B154" s="328" t="s">
        <v>613</v>
      </c>
      <c r="C154" s="328" t="s">
        <v>614</v>
      </c>
      <c r="D154" s="328" t="s">
        <v>435</v>
      </c>
      <c r="E154" s="329" t="s">
        <v>436</v>
      </c>
      <c r="F154" s="330" t="s">
        <v>615</v>
      </c>
      <c r="G154" s="330" t="s">
        <v>616</v>
      </c>
      <c r="H154" s="330" t="s">
        <v>617</v>
      </c>
      <c r="I154" s="334">
        <f t="shared" si="9"/>
        <v>9.15</v>
      </c>
      <c r="J154" s="334">
        <f t="shared" si="10"/>
        <v>9.06</v>
      </c>
    </row>
    <row r="155" spans="1:10" ht="52.8">
      <c r="A155" s="328" t="s">
        <v>405</v>
      </c>
      <c r="B155" s="328" t="s">
        <v>618</v>
      </c>
      <c r="C155" s="328" t="s">
        <v>619</v>
      </c>
      <c r="D155" s="328" t="s">
        <v>435</v>
      </c>
      <c r="E155" s="329" t="s">
        <v>441</v>
      </c>
      <c r="F155" s="330" t="s">
        <v>620</v>
      </c>
      <c r="G155" s="330" t="s">
        <v>621</v>
      </c>
      <c r="H155" s="330" t="s">
        <v>622</v>
      </c>
      <c r="I155" s="334">
        <f t="shared" si="9"/>
        <v>8.07</v>
      </c>
      <c r="J155" s="334">
        <f t="shared" si="10"/>
        <v>7.85</v>
      </c>
    </row>
    <row r="156" spans="1:10" ht="39.6">
      <c r="A156" s="331" t="s">
        <v>452</v>
      </c>
      <c r="B156" s="331" t="s">
        <v>453</v>
      </c>
      <c r="C156" s="331" t="s">
        <v>454</v>
      </c>
      <c r="D156" s="331" t="s">
        <v>455</v>
      </c>
      <c r="E156" s="332" t="s">
        <v>456</v>
      </c>
      <c r="F156" s="586">
        <v>494.5</v>
      </c>
      <c r="G156" s="586">
        <v>494.5</v>
      </c>
      <c r="H156" s="333" t="s">
        <v>457</v>
      </c>
      <c r="I156" s="334">
        <f t="shared" si="9"/>
        <v>1263.34</v>
      </c>
      <c r="J156" s="334">
        <f t="shared" si="10"/>
        <v>1263.34</v>
      </c>
    </row>
    <row r="157" spans="9:10" ht="12.75">
      <c r="I157" s="160">
        <f>SUM(I146:I156)</f>
        <v>1375.97</v>
      </c>
      <c r="J157" s="160">
        <f>SUM(J146:J156)</f>
        <v>1372.71</v>
      </c>
    </row>
    <row r="158" ht="66.6" customHeight="1"/>
    <row r="159" spans="1:10" ht="13.2" customHeight="1">
      <c r="A159" s="489" t="s">
        <v>623</v>
      </c>
      <c r="B159" s="490"/>
      <c r="C159" s="490"/>
      <c r="D159" s="490"/>
      <c r="E159" s="490"/>
      <c r="F159" s="490"/>
      <c r="G159" s="490"/>
      <c r="H159" s="490"/>
      <c r="I159" s="490"/>
      <c r="J159" s="490"/>
    </row>
    <row r="160" spans="1:10" ht="13.2">
      <c r="A160" s="491" t="s">
        <v>414</v>
      </c>
      <c r="B160" s="492"/>
      <c r="C160" s="492" t="s">
        <v>624</v>
      </c>
      <c r="D160" s="493"/>
      <c r="E160" s="493"/>
      <c r="F160" s="493"/>
      <c r="G160" s="493"/>
      <c r="H160" s="493"/>
      <c r="I160" s="493"/>
      <c r="J160" s="493"/>
    </row>
    <row r="161" spans="1:10" ht="13.2">
      <c r="A161" s="491" t="s">
        <v>416</v>
      </c>
      <c r="B161" s="492"/>
      <c r="C161" s="492" t="s">
        <v>85</v>
      </c>
      <c r="D161" s="493"/>
      <c r="E161" s="493"/>
      <c r="F161" s="493"/>
      <c r="G161" s="493"/>
      <c r="H161" s="493"/>
      <c r="I161" s="493"/>
      <c r="J161" s="493"/>
    </row>
    <row r="162" spans="1:10" ht="13.2">
      <c r="A162" s="491" t="s">
        <v>417</v>
      </c>
      <c r="B162" s="492"/>
      <c r="C162" s="492" t="s">
        <v>418</v>
      </c>
      <c r="D162" s="493"/>
      <c r="E162" s="493"/>
      <c r="F162" s="493"/>
      <c r="G162" s="493"/>
      <c r="H162" s="493"/>
      <c r="I162" s="493"/>
      <c r="J162" s="493"/>
    </row>
    <row r="163" spans="1:10" ht="13.2">
      <c r="A163" s="491" t="s">
        <v>419</v>
      </c>
      <c r="B163" s="492"/>
      <c r="C163" s="492" t="s">
        <v>420</v>
      </c>
      <c r="D163" s="493"/>
      <c r="E163" s="493"/>
      <c r="F163" s="493"/>
      <c r="G163" s="493"/>
      <c r="H163" s="493"/>
      <c r="I163" s="493"/>
      <c r="J163" s="493"/>
    </row>
    <row r="164" spans="1:10" ht="13.2">
      <c r="A164" s="491" t="s">
        <v>421</v>
      </c>
      <c r="B164" s="492"/>
      <c r="C164" s="492" t="s">
        <v>625</v>
      </c>
      <c r="D164" s="493"/>
      <c r="E164" s="493"/>
      <c r="F164" s="493"/>
      <c r="G164" s="493"/>
      <c r="H164" s="493"/>
      <c r="I164" s="493"/>
      <c r="J164" s="493"/>
    </row>
    <row r="165" spans="1:10" ht="13.2">
      <c r="A165" s="491" t="s">
        <v>423</v>
      </c>
      <c r="B165" s="492"/>
      <c r="C165" s="492" t="s">
        <v>342</v>
      </c>
      <c r="D165" s="493"/>
      <c r="E165" s="493"/>
      <c r="F165" s="493"/>
      <c r="G165" s="493"/>
      <c r="H165" s="493"/>
      <c r="I165" s="493"/>
      <c r="J165" s="493"/>
    </row>
    <row r="166" spans="1:10" ht="13.2">
      <c r="A166" s="491" t="s">
        <v>424</v>
      </c>
      <c r="B166" s="492"/>
      <c r="C166" s="335">
        <f>I177</f>
        <v>3.9699999999999998</v>
      </c>
      <c r="D166" s="335"/>
      <c r="E166" s="335"/>
      <c r="F166" s="335"/>
      <c r="G166" s="335"/>
      <c r="H166" s="335"/>
      <c r="I166" s="335"/>
      <c r="J166" s="335"/>
    </row>
    <row r="167" spans="1:10" ht="13.2">
      <c r="A167" s="491" t="s">
        <v>425</v>
      </c>
      <c r="B167" s="492"/>
      <c r="C167" s="335">
        <f>J177</f>
        <v>3.7699999999999996</v>
      </c>
      <c r="D167" s="335"/>
      <c r="E167" s="335"/>
      <c r="F167" s="335"/>
      <c r="G167" s="335"/>
      <c r="H167" s="335"/>
      <c r="I167" s="335"/>
      <c r="J167" s="335"/>
    </row>
    <row r="168" spans="1:10" ht="27.6">
      <c r="A168" s="325"/>
      <c r="B168" s="325" t="s">
        <v>426</v>
      </c>
      <c r="C168" s="325" t="s">
        <v>416</v>
      </c>
      <c r="D168" s="325" t="s">
        <v>421</v>
      </c>
      <c r="E168" s="326" t="s">
        <v>423</v>
      </c>
      <c r="F168" s="327" t="s">
        <v>424</v>
      </c>
      <c r="G168" s="327" t="s">
        <v>425</v>
      </c>
      <c r="H168" s="327" t="s">
        <v>427</v>
      </c>
      <c r="I168" s="327" t="s">
        <v>424</v>
      </c>
      <c r="J168" s="327" t="s">
        <v>425</v>
      </c>
    </row>
    <row r="169" spans="1:10" ht="26.4">
      <c r="A169" s="328" t="s">
        <v>405</v>
      </c>
      <c r="B169" s="328" t="s">
        <v>626</v>
      </c>
      <c r="C169" s="328" t="s">
        <v>627</v>
      </c>
      <c r="D169" s="328" t="s">
        <v>429</v>
      </c>
      <c r="E169" s="329" t="s">
        <v>36</v>
      </c>
      <c r="F169" s="330" t="s">
        <v>628</v>
      </c>
      <c r="G169" s="330" t="s">
        <v>629</v>
      </c>
      <c r="H169" s="330" t="s">
        <v>630</v>
      </c>
      <c r="I169" s="334">
        <f>TRUNC(F169*H169,2)</f>
        <v>0.84</v>
      </c>
      <c r="J169" s="334">
        <f>TRUNC(G169*H169,2)</f>
        <v>0.76</v>
      </c>
    </row>
    <row r="170" spans="1:10" ht="26.4">
      <c r="A170" s="328" t="s">
        <v>405</v>
      </c>
      <c r="B170" s="328" t="s">
        <v>428</v>
      </c>
      <c r="C170" s="328" t="s">
        <v>338</v>
      </c>
      <c r="D170" s="328" t="s">
        <v>429</v>
      </c>
      <c r="E170" s="329" t="s">
        <v>36</v>
      </c>
      <c r="F170" s="330" t="s">
        <v>430</v>
      </c>
      <c r="G170" s="330" t="s">
        <v>431</v>
      </c>
      <c r="H170" s="330" t="s">
        <v>631</v>
      </c>
      <c r="I170" s="334">
        <f aca="true" t="shared" si="11" ref="I170:I176">TRUNC(F170*H170,2)</f>
        <v>0.26</v>
      </c>
      <c r="J170" s="334">
        <f aca="true" t="shared" si="12" ref="J170:J176">TRUNC(G170*H170,2)</f>
        <v>0.23</v>
      </c>
    </row>
    <row r="171" spans="1:10" ht="52.8">
      <c r="A171" s="328" t="s">
        <v>405</v>
      </c>
      <c r="B171" s="328" t="s">
        <v>632</v>
      </c>
      <c r="C171" s="328" t="s">
        <v>633</v>
      </c>
      <c r="D171" s="328" t="s">
        <v>435</v>
      </c>
      <c r="E171" s="329" t="s">
        <v>436</v>
      </c>
      <c r="F171" s="330" t="s">
        <v>634</v>
      </c>
      <c r="G171" s="330" t="s">
        <v>635</v>
      </c>
      <c r="H171" s="330" t="s">
        <v>636</v>
      </c>
      <c r="I171" s="334">
        <f t="shared" si="11"/>
        <v>0.04</v>
      </c>
      <c r="J171" s="334">
        <f t="shared" si="12"/>
        <v>0.03</v>
      </c>
    </row>
    <row r="172" spans="1:10" ht="52.8">
      <c r="A172" s="328" t="s">
        <v>405</v>
      </c>
      <c r="B172" s="328" t="s">
        <v>637</v>
      </c>
      <c r="C172" s="328" t="s">
        <v>638</v>
      </c>
      <c r="D172" s="328" t="s">
        <v>435</v>
      </c>
      <c r="E172" s="329" t="s">
        <v>441</v>
      </c>
      <c r="F172" s="330" t="s">
        <v>639</v>
      </c>
      <c r="G172" s="330" t="s">
        <v>640</v>
      </c>
      <c r="H172" s="330" t="s">
        <v>641</v>
      </c>
      <c r="I172" s="334">
        <f t="shared" si="11"/>
        <v>1.75</v>
      </c>
      <c r="J172" s="334">
        <f t="shared" si="12"/>
        <v>1.67</v>
      </c>
    </row>
    <row r="173" spans="1:10" ht="13.2">
      <c r="A173" s="331" t="s">
        <v>452</v>
      </c>
      <c r="B173" s="331" t="s">
        <v>642</v>
      </c>
      <c r="C173" s="331" t="s">
        <v>643</v>
      </c>
      <c r="D173" s="331" t="s">
        <v>455</v>
      </c>
      <c r="E173" s="332" t="s">
        <v>167</v>
      </c>
      <c r="F173" s="333" t="s">
        <v>644</v>
      </c>
      <c r="G173" s="333" t="s">
        <v>644</v>
      </c>
      <c r="H173" s="333" t="s">
        <v>546</v>
      </c>
      <c r="I173" s="334">
        <f t="shared" si="11"/>
        <v>0.03</v>
      </c>
      <c r="J173" s="334">
        <f t="shared" si="12"/>
        <v>0.03</v>
      </c>
    </row>
    <row r="174" spans="1:10" ht="26.4">
      <c r="A174" s="331" t="s">
        <v>452</v>
      </c>
      <c r="B174" s="331" t="s">
        <v>645</v>
      </c>
      <c r="C174" s="331" t="s">
        <v>646</v>
      </c>
      <c r="D174" s="331" t="s">
        <v>455</v>
      </c>
      <c r="E174" s="332" t="s">
        <v>167</v>
      </c>
      <c r="F174" s="333" t="s">
        <v>647</v>
      </c>
      <c r="G174" s="333" t="s">
        <v>647</v>
      </c>
      <c r="H174" s="333" t="s">
        <v>648</v>
      </c>
      <c r="I174" s="334">
        <f t="shared" si="11"/>
        <v>0.51</v>
      </c>
      <c r="J174" s="334">
        <f t="shared" si="12"/>
        <v>0.51</v>
      </c>
    </row>
    <row r="175" spans="1:10" ht="39.6">
      <c r="A175" s="331" t="s">
        <v>452</v>
      </c>
      <c r="B175" s="331" t="s">
        <v>649</v>
      </c>
      <c r="C175" s="331" t="s">
        <v>650</v>
      </c>
      <c r="D175" s="331" t="s">
        <v>455</v>
      </c>
      <c r="E175" s="332" t="s">
        <v>460</v>
      </c>
      <c r="F175" s="333" t="s">
        <v>651</v>
      </c>
      <c r="G175" s="333" t="s">
        <v>651</v>
      </c>
      <c r="H175" s="333" t="s">
        <v>652</v>
      </c>
      <c r="I175" s="334">
        <f t="shared" si="11"/>
        <v>0.38</v>
      </c>
      <c r="J175" s="334">
        <f t="shared" si="12"/>
        <v>0.38</v>
      </c>
    </row>
    <row r="176" spans="1:10" ht="26.4">
      <c r="A176" s="331" t="s">
        <v>452</v>
      </c>
      <c r="B176" s="331" t="s">
        <v>653</v>
      </c>
      <c r="C176" s="331" t="s">
        <v>654</v>
      </c>
      <c r="D176" s="331" t="s">
        <v>455</v>
      </c>
      <c r="E176" s="332" t="s">
        <v>460</v>
      </c>
      <c r="F176" s="333" t="s">
        <v>651</v>
      </c>
      <c r="G176" s="333" t="s">
        <v>651</v>
      </c>
      <c r="H176" s="333" t="s">
        <v>655</v>
      </c>
      <c r="I176" s="334">
        <f t="shared" si="11"/>
        <v>0.16</v>
      </c>
      <c r="J176" s="334">
        <f t="shared" si="12"/>
        <v>0.16</v>
      </c>
    </row>
    <row r="177" spans="9:10" ht="30.6" customHeight="1">
      <c r="I177" s="160">
        <f>SUM(I169:I176)</f>
        <v>3.9699999999999998</v>
      </c>
      <c r="J177" s="160">
        <f>SUM(J169:J176)</f>
        <v>3.7699999999999996</v>
      </c>
    </row>
  </sheetData>
  <mergeCells count="165">
    <mergeCell ref="A165:B165"/>
    <mergeCell ref="C165:J165"/>
    <mergeCell ref="A166:B166"/>
    <mergeCell ref="A167:B167"/>
    <mergeCell ref="A162:B162"/>
    <mergeCell ref="C162:J162"/>
    <mergeCell ref="A163:B163"/>
    <mergeCell ref="C163:J163"/>
    <mergeCell ref="A164:B164"/>
    <mergeCell ref="C164:J164"/>
    <mergeCell ref="A159:J159"/>
    <mergeCell ref="A160:B160"/>
    <mergeCell ref="C160:J160"/>
    <mergeCell ref="A161:B161"/>
    <mergeCell ref="C161:J161"/>
    <mergeCell ref="A142:B142"/>
    <mergeCell ref="C142:J142"/>
    <mergeCell ref="A143:B143"/>
    <mergeCell ref="A144:B144"/>
    <mergeCell ref="A139:B139"/>
    <mergeCell ref="C139:J139"/>
    <mergeCell ref="A140:B140"/>
    <mergeCell ref="C140:J140"/>
    <mergeCell ref="A141:B141"/>
    <mergeCell ref="C141:J141"/>
    <mergeCell ref="A136:J136"/>
    <mergeCell ref="A137:B137"/>
    <mergeCell ref="C137:J137"/>
    <mergeCell ref="A138:B138"/>
    <mergeCell ref="C138:J138"/>
    <mergeCell ref="A122:B122"/>
    <mergeCell ref="C122:J122"/>
    <mergeCell ref="A123:B123"/>
    <mergeCell ref="A124:B124"/>
    <mergeCell ref="A119:B119"/>
    <mergeCell ref="C119:J119"/>
    <mergeCell ref="A120:B120"/>
    <mergeCell ref="C120:J120"/>
    <mergeCell ref="A121:B121"/>
    <mergeCell ref="C121:J121"/>
    <mergeCell ref="A116:J116"/>
    <mergeCell ref="A117:B117"/>
    <mergeCell ref="C117:J117"/>
    <mergeCell ref="A118:B118"/>
    <mergeCell ref="C118:J118"/>
    <mergeCell ref="A108:B108"/>
    <mergeCell ref="C108:J108"/>
    <mergeCell ref="A109:B109"/>
    <mergeCell ref="A110:B110"/>
    <mergeCell ref="A105:B105"/>
    <mergeCell ref="C105:J105"/>
    <mergeCell ref="A106:B106"/>
    <mergeCell ref="C106:J106"/>
    <mergeCell ref="A107:B107"/>
    <mergeCell ref="C107:J107"/>
    <mergeCell ref="A102:J102"/>
    <mergeCell ref="A103:B103"/>
    <mergeCell ref="C103:J103"/>
    <mergeCell ref="A104:B104"/>
    <mergeCell ref="C104:J104"/>
    <mergeCell ref="A85:B85"/>
    <mergeCell ref="C85:J85"/>
    <mergeCell ref="A86:B86"/>
    <mergeCell ref="A87:B87"/>
    <mergeCell ref="A82:B82"/>
    <mergeCell ref="C82:J82"/>
    <mergeCell ref="A83:B83"/>
    <mergeCell ref="C83:J83"/>
    <mergeCell ref="A84:B84"/>
    <mergeCell ref="C84:J84"/>
    <mergeCell ref="A79:J79"/>
    <mergeCell ref="A80:B80"/>
    <mergeCell ref="C80:J80"/>
    <mergeCell ref="A81:B81"/>
    <mergeCell ref="C81:J81"/>
    <mergeCell ref="A71:B71"/>
    <mergeCell ref="C71:J71"/>
    <mergeCell ref="A72:B72"/>
    <mergeCell ref="C72:J72"/>
    <mergeCell ref="A73:B73"/>
    <mergeCell ref="A68:B68"/>
    <mergeCell ref="C68:J68"/>
    <mergeCell ref="A69:B69"/>
    <mergeCell ref="C69:J69"/>
    <mergeCell ref="A70:B70"/>
    <mergeCell ref="C70:J70"/>
    <mergeCell ref="A65:J65"/>
    <mergeCell ref="A66:B66"/>
    <mergeCell ref="C66:J66"/>
    <mergeCell ref="A67:B67"/>
    <mergeCell ref="C67:J67"/>
    <mergeCell ref="A52:B52"/>
    <mergeCell ref="C52:J52"/>
    <mergeCell ref="A53:B53"/>
    <mergeCell ref="C53:J53"/>
    <mergeCell ref="A54:B54"/>
    <mergeCell ref="C54:J54"/>
    <mergeCell ref="A49:B49"/>
    <mergeCell ref="C49:J49"/>
    <mergeCell ref="A50:B50"/>
    <mergeCell ref="C50:J50"/>
    <mergeCell ref="A51:B51"/>
    <mergeCell ref="C51:J51"/>
    <mergeCell ref="A46:J46"/>
    <mergeCell ref="A47:B47"/>
    <mergeCell ref="C47:J47"/>
    <mergeCell ref="A48:B48"/>
    <mergeCell ref="C48:J48"/>
    <mergeCell ref="A25:I25"/>
    <mergeCell ref="L25:M25"/>
    <mergeCell ref="C19:F19"/>
    <mergeCell ref="C20:F20"/>
    <mergeCell ref="C21:F21"/>
    <mergeCell ref="C22:F22"/>
    <mergeCell ref="C23:F23"/>
    <mergeCell ref="C24:F24"/>
    <mergeCell ref="L44:M44"/>
    <mergeCell ref="L45:M45"/>
    <mergeCell ref="L46:M46"/>
    <mergeCell ref="L43:M43"/>
    <mergeCell ref="L39:M39"/>
    <mergeCell ref="L40:M40"/>
    <mergeCell ref="K41:K42"/>
    <mergeCell ref="L41:M41"/>
    <mergeCell ref="L42:M42"/>
    <mergeCell ref="L36:M37"/>
    <mergeCell ref="K34:K35"/>
    <mergeCell ref="L32:M32"/>
    <mergeCell ref="N36:N37"/>
    <mergeCell ref="O36:O37"/>
    <mergeCell ref="L38:M38"/>
    <mergeCell ref="L27:M27"/>
    <mergeCell ref="L30:M30"/>
    <mergeCell ref="L14:M14"/>
    <mergeCell ref="L12:M12"/>
    <mergeCell ref="L13:M13"/>
    <mergeCell ref="A10:H10"/>
    <mergeCell ref="A27:J27"/>
    <mergeCell ref="A28:H28"/>
    <mergeCell ref="C29:F29"/>
    <mergeCell ref="A32:I32"/>
    <mergeCell ref="C30:F30"/>
    <mergeCell ref="C31:F31"/>
    <mergeCell ref="A16:J16"/>
    <mergeCell ref="A17:H17"/>
    <mergeCell ref="C18:F18"/>
    <mergeCell ref="L18:M18"/>
    <mergeCell ref="L19:M19"/>
    <mergeCell ref="C11:F11"/>
    <mergeCell ref="A14:I14"/>
    <mergeCell ref="L8:M8"/>
    <mergeCell ref="L11:M11"/>
    <mergeCell ref="E6:F6"/>
    <mergeCell ref="A2:J2"/>
    <mergeCell ref="B3:D3"/>
    <mergeCell ref="E3:F3"/>
    <mergeCell ref="J3:J6"/>
    <mergeCell ref="B4:D4"/>
    <mergeCell ref="E4:F4"/>
    <mergeCell ref="B5:D5"/>
    <mergeCell ref="E5:F5"/>
    <mergeCell ref="B6:D6"/>
    <mergeCell ref="G5:I5"/>
    <mergeCell ref="G6:I6"/>
    <mergeCell ref="A9:J9"/>
  </mergeCells>
  <printOptions/>
  <pageMargins left="0.6299212598425197" right="0.5905511811023622" top="0.7480314960629921" bottom="0.7480314960629921" header="0.31496062992125984" footer="0.31496062992125984"/>
  <pageSetup fitToHeight="0" fitToWidth="1" horizontalDpi="600" verticalDpi="600" orientation="portrait" paperSize="9" scale="42" r:id="rId3"/>
  <headerFooter>
    <oddHeader>&amp;C&amp;G</oddHeader>
  </headerFooter>
  <rowBreaks count="7" manualBreakCount="7">
    <brk id="44" max="16383" man="1"/>
    <brk id="63" max="16383" man="1"/>
    <brk id="77" max="16383" man="1"/>
    <brk id="100" max="16383" man="1"/>
    <brk id="114" max="16383" man="1"/>
    <brk id="134" max="16383" man="1"/>
    <brk id="157" max="16383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DAA7-9788-4E44-BC7F-4CCF014E2465}">
  <dimension ref="A2:I98"/>
  <sheetViews>
    <sheetView view="pageBreakPreview" zoomScale="92" zoomScaleSheetLayoutView="92" workbookViewId="0" topLeftCell="A52">
      <selection activeCell="N63" sqref="N63"/>
    </sheetView>
  </sheetViews>
  <sheetFormatPr defaultColWidth="9.33203125" defaultRowHeight="12.75"/>
  <cols>
    <col min="1" max="1" width="34.5" style="0" customWidth="1"/>
    <col min="2" max="2" width="26.83203125" style="0" customWidth="1"/>
    <col min="3" max="3" width="10.33203125" style="0" customWidth="1"/>
    <col min="4" max="4" width="10" style="0" customWidth="1"/>
    <col min="6" max="6" width="14.83203125" style="0" bestFit="1" customWidth="1"/>
    <col min="8" max="8" width="10.5" style="0" customWidth="1"/>
    <col min="9" max="9" width="14.83203125" style="0" bestFit="1" customWidth="1"/>
  </cols>
  <sheetData>
    <row r="1" s="2" customFormat="1" ht="87.6" customHeight="1"/>
    <row r="2" spans="1:9" ht="21.6" thickBot="1">
      <c r="A2" s="337" t="s">
        <v>656</v>
      </c>
      <c r="B2" s="338"/>
      <c r="C2" s="338"/>
      <c r="D2" s="338"/>
      <c r="E2" s="338"/>
      <c r="F2" s="338"/>
      <c r="G2" s="338"/>
      <c r="H2" s="338"/>
      <c r="I2" s="339" t="s">
        <v>657</v>
      </c>
    </row>
    <row r="3" spans="1:9" ht="18" thickTop="1">
      <c r="A3" s="340" t="s">
        <v>658</v>
      </c>
      <c r="B3" s="324"/>
      <c r="C3" s="324"/>
      <c r="D3" s="340" t="s">
        <v>420</v>
      </c>
      <c r="E3" s="324"/>
      <c r="F3" s="324"/>
      <c r="G3" s="324"/>
      <c r="H3" s="324"/>
      <c r="I3" s="324"/>
    </row>
    <row r="4" spans="1:9" ht="15.6">
      <c r="A4" s="341" t="s">
        <v>659</v>
      </c>
      <c r="B4" s="324"/>
      <c r="C4" s="324"/>
      <c r="D4" s="341" t="s">
        <v>660</v>
      </c>
      <c r="E4" s="324"/>
      <c r="F4" s="324"/>
      <c r="G4" s="342" t="s">
        <v>661</v>
      </c>
      <c r="H4" s="343">
        <v>3</v>
      </c>
      <c r="I4" s="341" t="s">
        <v>67</v>
      </c>
    </row>
    <row r="5" spans="1:9" ht="16.2" thickBot="1">
      <c r="A5" s="344" t="s">
        <v>662</v>
      </c>
      <c r="B5" s="501" t="s">
        <v>171</v>
      </c>
      <c r="C5" s="501"/>
      <c r="D5" s="501"/>
      <c r="E5" s="501"/>
      <c r="F5" s="501"/>
      <c r="G5" s="501"/>
      <c r="H5" s="502" t="s">
        <v>663</v>
      </c>
      <c r="I5" s="502"/>
    </row>
    <row r="6" spans="1:9" ht="14.4" thickBot="1">
      <c r="A6" s="499" t="s">
        <v>664</v>
      </c>
      <c r="B6" s="499"/>
      <c r="C6" s="500" t="s">
        <v>665</v>
      </c>
      <c r="D6" s="500" t="s">
        <v>666</v>
      </c>
      <c r="E6" s="500"/>
      <c r="F6" s="500" t="s">
        <v>667</v>
      </c>
      <c r="G6" s="500"/>
      <c r="H6" s="324"/>
      <c r="I6" s="345" t="s">
        <v>668</v>
      </c>
    </row>
    <row r="7" spans="1:9" ht="14.4" thickBot="1">
      <c r="A7" s="499"/>
      <c r="B7" s="499"/>
      <c r="C7" s="500"/>
      <c r="D7" s="346" t="s">
        <v>669</v>
      </c>
      <c r="E7" s="346" t="s">
        <v>670</v>
      </c>
      <c r="F7" s="346" t="s">
        <v>671</v>
      </c>
      <c r="G7" s="346" t="s">
        <v>672</v>
      </c>
      <c r="H7" s="347"/>
      <c r="I7" s="346" t="s">
        <v>673</v>
      </c>
    </row>
    <row r="8" spans="1:9" ht="27.6">
      <c r="A8" s="348" t="s">
        <v>674</v>
      </c>
      <c r="B8" s="349" t="s">
        <v>675</v>
      </c>
      <c r="C8" s="350">
        <v>1</v>
      </c>
      <c r="D8" s="351">
        <v>0.3</v>
      </c>
      <c r="E8" s="351">
        <v>0.7</v>
      </c>
      <c r="F8" s="352">
        <v>137.3098</v>
      </c>
      <c r="G8" s="352">
        <v>53.866</v>
      </c>
      <c r="H8" s="324"/>
      <c r="I8" s="352">
        <v>78.8991</v>
      </c>
    </row>
    <row r="9" spans="1:9" ht="14.4" thickBot="1">
      <c r="A9" s="347"/>
      <c r="B9" s="347"/>
      <c r="C9" s="347"/>
      <c r="D9" s="347"/>
      <c r="E9" s="347"/>
      <c r="F9" s="347"/>
      <c r="G9" s="353" t="s">
        <v>676</v>
      </c>
      <c r="H9" s="347"/>
      <c r="I9" s="354">
        <v>78.8991</v>
      </c>
    </row>
    <row r="10" spans="1:9" ht="14.4" thickBot="1">
      <c r="A10" s="355" t="s">
        <v>677</v>
      </c>
      <c r="B10" s="347"/>
      <c r="C10" s="346" t="s">
        <v>665</v>
      </c>
      <c r="D10" s="346" t="s">
        <v>423</v>
      </c>
      <c r="E10" s="347"/>
      <c r="F10" s="346" t="s">
        <v>667</v>
      </c>
      <c r="G10" s="498" t="s">
        <v>678</v>
      </c>
      <c r="H10" s="498"/>
      <c r="I10" s="498"/>
    </row>
    <row r="11" spans="1:9" ht="13.8">
      <c r="A11" s="348" t="s">
        <v>679</v>
      </c>
      <c r="B11" s="349" t="s">
        <v>680</v>
      </c>
      <c r="C11" s="350">
        <v>1</v>
      </c>
      <c r="D11" s="348" t="s">
        <v>681</v>
      </c>
      <c r="E11" s="324"/>
      <c r="F11" s="352">
        <v>24.5564</v>
      </c>
      <c r="G11" s="324"/>
      <c r="H11" s="324"/>
      <c r="I11" s="352">
        <v>24.5564</v>
      </c>
    </row>
    <row r="12" spans="1:9" ht="13.8">
      <c r="A12" s="348" t="s">
        <v>682</v>
      </c>
      <c r="B12" s="349" t="s">
        <v>683</v>
      </c>
      <c r="C12" s="350">
        <v>2</v>
      </c>
      <c r="D12" s="348" t="s">
        <v>681</v>
      </c>
      <c r="E12" s="324"/>
      <c r="F12" s="352">
        <v>17.9045</v>
      </c>
      <c r="G12" s="324"/>
      <c r="H12" s="324"/>
      <c r="I12" s="352">
        <v>35.809</v>
      </c>
    </row>
    <row r="13" spans="1:9" ht="13.8">
      <c r="A13" s="324"/>
      <c r="B13" s="324"/>
      <c r="C13" s="496" t="s">
        <v>684</v>
      </c>
      <c r="D13" s="496"/>
      <c r="E13" s="496"/>
      <c r="F13" s="496"/>
      <c r="G13" s="496"/>
      <c r="H13" s="324"/>
      <c r="I13" s="352">
        <v>60.3654</v>
      </c>
    </row>
    <row r="14" spans="1:9" ht="14.4" thickBot="1">
      <c r="A14" s="347"/>
      <c r="B14" s="347"/>
      <c r="C14" s="498" t="s">
        <v>685</v>
      </c>
      <c r="D14" s="498"/>
      <c r="E14" s="498"/>
      <c r="F14" s="498"/>
      <c r="G14" s="498"/>
      <c r="H14" s="347"/>
      <c r="I14" s="356">
        <v>139.2645</v>
      </c>
    </row>
    <row r="15" spans="1:9" ht="13.8">
      <c r="A15" s="324"/>
      <c r="B15" s="324"/>
      <c r="C15" s="496" t="s">
        <v>686</v>
      </c>
      <c r="D15" s="496"/>
      <c r="E15" s="496"/>
      <c r="F15" s="496"/>
      <c r="G15" s="496"/>
      <c r="H15" s="324"/>
      <c r="I15" s="357">
        <v>46.4215</v>
      </c>
    </row>
    <row r="16" spans="1:9" ht="13.8">
      <c r="A16" s="324"/>
      <c r="B16" s="324"/>
      <c r="C16" s="324"/>
      <c r="D16" s="324"/>
      <c r="E16" s="324"/>
      <c r="F16" s="324"/>
      <c r="G16" s="358" t="s">
        <v>687</v>
      </c>
      <c r="H16" s="324"/>
      <c r="I16" s="357" t="s">
        <v>688</v>
      </c>
    </row>
    <row r="17" spans="1:9" ht="14.4" thickBot="1">
      <c r="A17" s="347"/>
      <c r="B17" s="347"/>
      <c r="C17" s="347"/>
      <c r="D17" s="347"/>
      <c r="E17" s="347"/>
      <c r="F17" s="347"/>
      <c r="G17" s="353" t="s">
        <v>689</v>
      </c>
      <c r="H17" s="347"/>
      <c r="I17" s="356" t="s">
        <v>688</v>
      </c>
    </row>
    <row r="18" spans="1:9" ht="14.4" thickBot="1">
      <c r="A18" s="355" t="s">
        <v>690</v>
      </c>
      <c r="B18" s="347"/>
      <c r="C18" s="346" t="s">
        <v>665</v>
      </c>
      <c r="D18" s="346" t="s">
        <v>423</v>
      </c>
      <c r="E18" s="347"/>
      <c r="F18" s="346" t="s">
        <v>691</v>
      </c>
      <c r="G18" s="498" t="s">
        <v>692</v>
      </c>
      <c r="H18" s="498"/>
      <c r="I18" s="498"/>
    </row>
    <row r="19" spans="1:9" ht="14.4" thickBot="1">
      <c r="A19" s="347"/>
      <c r="B19" s="347"/>
      <c r="C19" s="498" t="s">
        <v>693</v>
      </c>
      <c r="D19" s="498"/>
      <c r="E19" s="498"/>
      <c r="F19" s="498"/>
      <c r="G19" s="498"/>
      <c r="H19" s="347"/>
      <c r="I19" s="354"/>
    </row>
    <row r="20" spans="1:9" ht="14.4" thickBot="1">
      <c r="A20" s="355" t="s">
        <v>694</v>
      </c>
      <c r="B20" s="347"/>
      <c r="C20" s="346" t="s">
        <v>665</v>
      </c>
      <c r="D20" s="346" t="s">
        <v>423</v>
      </c>
      <c r="E20" s="347"/>
      <c r="F20" s="346" t="s">
        <v>692</v>
      </c>
      <c r="G20" s="498" t="s">
        <v>692</v>
      </c>
      <c r="H20" s="498"/>
      <c r="I20" s="498"/>
    </row>
    <row r="21" spans="1:9" ht="55.2">
      <c r="A21" s="348" t="s">
        <v>695</v>
      </c>
      <c r="B21" s="349" t="s">
        <v>696</v>
      </c>
      <c r="C21" s="350">
        <v>0.36</v>
      </c>
      <c r="D21" s="348" t="s">
        <v>1</v>
      </c>
      <c r="E21" s="324"/>
      <c r="F21" s="352">
        <v>475.31</v>
      </c>
      <c r="G21" s="324"/>
      <c r="H21" s="324"/>
      <c r="I21" s="352">
        <v>171.1116</v>
      </c>
    </row>
    <row r="22" spans="1:9" ht="14.4" thickBot="1">
      <c r="A22" s="347"/>
      <c r="B22" s="347"/>
      <c r="C22" s="498" t="s">
        <v>697</v>
      </c>
      <c r="D22" s="498"/>
      <c r="E22" s="498"/>
      <c r="F22" s="498"/>
      <c r="G22" s="498"/>
      <c r="H22" s="347"/>
      <c r="I22" s="354">
        <v>171.1116</v>
      </c>
    </row>
    <row r="23" spans="1:9" ht="14.4" thickBot="1">
      <c r="A23" s="347"/>
      <c r="B23" s="347"/>
      <c r="C23" s="347"/>
      <c r="D23" s="347"/>
      <c r="E23" s="347"/>
      <c r="F23" s="347"/>
      <c r="G23" s="353" t="s">
        <v>698</v>
      </c>
      <c r="H23" s="347"/>
      <c r="I23" s="356">
        <v>217.5331</v>
      </c>
    </row>
    <row r="24" spans="1:9" ht="14.4" thickBot="1">
      <c r="A24" s="355" t="s">
        <v>699</v>
      </c>
      <c r="B24" s="347"/>
      <c r="C24" s="346" t="s">
        <v>414</v>
      </c>
      <c r="D24" s="346" t="s">
        <v>665</v>
      </c>
      <c r="E24" s="346" t="s">
        <v>423</v>
      </c>
      <c r="F24" s="347"/>
      <c r="G24" s="346" t="s">
        <v>692</v>
      </c>
      <c r="H24" s="498" t="s">
        <v>692</v>
      </c>
      <c r="I24" s="498"/>
    </row>
    <row r="25" spans="1:9" ht="14.4" thickBot="1">
      <c r="A25" s="347"/>
      <c r="B25" s="347"/>
      <c r="C25" s="498" t="s">
        <v>700</v>
      </c>
      <c r="D25" s="498"/>
      <c r="E25" s="498"/>
      <c r="F25" s="498"/>
      <c r="G25" s="498"/>
      <c r="H25" s="347"/>
      <c r="I25" s="356"/>
    </row>
    <row r="26" spans="1:9" ht="14.4" thickBot="1">
      <c r="A26" s="499" t="s">
        <v>701</v>
      </c>
      <c r="B26" s="499"/>
      <c r="C26" s="500" t="s">
        <v>665</v>
      </c>
      <c r="D26" s="500" t="s">
        <v>423</v>
      </c>
      <c r="E26" s="500" t="s">
        <v>702</v>
      </c>
      <c r="F26" s="500"/>
      <c r="G26" s="500"/>
      <c r="H26" s="324"/>
      <c r="I26" s="498" t="s">
        <v>692</v>
      </c>
    </row>
    <row r="27" spans="1:9" ht="14.4" thickBot="1">
      <c r="A27" s="499"/>
      <c r="B27" s="499"/>
      <c r="C27" s="500"/>
      <c r="D27" s="500"/>
      <c r="E27" s="346" t="s">
        <v>703</v>
      </c>
      <c r="F27" s="346" t="s">
        <v>704</v>
      </c>
      <c r="G27" s="346" t="s">
        <v>705</v>
      </c>
      <c r="H27" s="347"/>
      <c r="I27" s="498"/>
    </row>
    <row r="28" spans="1:9" ht="13.8">
      <c r="A28" s="324"/>
      <c r="B28" s="324"/>
      <c r="C28" s="496" t="s">
        <v>706</v>
      </c>
      <c r="D28" s="496"/>
      <c r="E28" s="496"/>
      <c r="F28" s="496"/>
      <c r="G28" s="496"/>
      <c r="H28" s="324"/>
      <c r="I28" s="324"/>
    </row>
    <row r="29" spans="1:9" ht="14.4" thickBot="1">
      <c r="A29" s="338"/>
      <c r="B29" s="338"/>
      <c r="C29" s="338"/>
      <c r="D29" s="338"/>
      <c r="E29" s="497" t="s">
        <v>707</v>
      </c>
      <c r="F29" s="497"/>
      <c r="G29" s="497"/>
      <c r="H29" s="338"/>
      <c r="I29" s="359">
        <v>217.53</v>
      </c>
    </row>
    <row r="30" spans="1:9" ht="14.4" thickTop="1">
      <c r="A30" s="360" t="s">
        <v>708</v>
      </c>
      <c r="B30" s="324"/>
      <c r="C30" s="324"/>
      <c r="D30" s="324"/>
      <c r="E30" s="324"/>
      <c r="F30" s="324"/>
      <c r="G30" s="324"/>
      <c r="H30" s="324"/>
      <c r="I30" s="324"/>
    </row>
    <row r="32" spans="1:9" ht="21.6" thickBot="1">
      <c r="A32" s="337" t="s">
        <v>656</v>
      </c>
      <c r="B32" s="338"/>
      <c r="C32" s="338"/>
      <c r="D32" s="338"/>
      <c r="E32" s="338"/>
      <c r="F32" s="338"/>
      <c r="G32" s="338"/>
      <c r="H32" s="338"/>
      <c r="I32" s="339" t="s">
        <v>657</v>
      </c>
    </row>
    <row r="33" spans="1:9" ht="18" thickTop="1">
      <c r="A33" s="340" t="s">
        <v>658</v>
      </c>
      <c r="B33" s="324"/>
      <c r="C33" s="324"/>
      <c r="D33" s="340" t="s">
        <v>420</v>
      </c>
      <c r="E33" s="324"/>
      <c r="F33" s="324"/>
      <c r="G33" s="324"/>
      <c r="H33" s="324"/>
      <c r="I33" s="324"/>
    </row>
    <row r="34" spans="1:9" ht="15.6">
      <c r="A34" s="341" t="s">
        <v>659</v>
      </c>
      <c r="B34" s="324"/>
      <c r="C34" s="324"/>
      <c r="D34" s="341" t="s">
        <v>660</v>
      </c>
      <c r="E34" s="324"/>
      <c r="F34" s="324"/>
      <c r="G34" s="342" t="s">
        <v>661</v>
      </c>
      <c r="H34" s="343">
        <v>3</v>
      </c>
      <c r="I34" s="341" t="s">
        <v>67</v>
      </c>
    </row>
    <row r="35" spans="1:9" ht="16.2" thickBot="1">
      <c r="A35" s="344" t="s">
        <v>709</v>
      </c>
      <c r="B35" s="501" t="s">
        <v>710</v>
      </c>
      <c r="C35" s="501"/>
      <c r="D35" s="501"/>
      <c r="E35" s="501"/>
      <c r="F35" s="501"/>
      <c r="G35" s="501"/>
      <c r="H35" s="502" t="s">
        <v>663</v>
      </c>
      <c r="I35" s="502"/>
    </row>
    <row r="36" spans="1:9" ht="14.4" thickBot="1">
      <c r="A36" s="499" t="s">
        <v>664</v>
      </c>
      <c r="B36" s="499"/>
      <c r="C36" s="500" t="s">
        <v>665</v>
      </c>
      <c r="D36" s="500" t="s">
        <v>666</v>
      </c>
      <c r="E36" s="500"/>
      <c r="F36" s="500" t="s">
        <v>667</v>
      </c>
      <c r="G36" s="500"/>
      <c r="H36" s="324"/>
      <c r="I36" s="345" t="s">
        <v>668</v>
      </c>
    </row>
    <row r="37" spans="1:9" ht="14.4" thickBot="1">
      <c r="A37" s="499"/>
      <c r="B37" s="499"/>
      <c r="C37" s="500"/>
      <c r="D37" s="346" t="s">
        <v>669</v>
      </c>
      <c r="E37" s="346" t="s">
        <v>670</v>
      </c>
      <c r="F37" s="346" t="s">
        <v>671</v>
      </c>
      <c r="G37" s="346" t="s">
        <v>672</v>
      </c>
      <c r="H37" s="347"/>
      <c r="I37" s="346" t="s">
        <v>673</v>
      </c>
    </row>
    <row r="38" spans="1:9" ht="27.6">
      <c r="A38" s="348" t="s">
        <v>674</v>
      </c>
      <c r="B38" s="349" t="s">
        <v>675</v>
      </c>
      <c r="C38" s="350">
        <v>1</v>
      </c>
      <c r="D38" s="351">
        <v>0.3</v>
      </c>
      <c r="E38" s="351">
        <v>0.7</v>
      </c>
      <c r="F38" s="352">
        <v>137.3098</v>
      </c>
      <c r="G38" s="352">
        <v>53.866</v>
      </c>
      <c r="H38" s="324"/>
      <c r="I38" s="352">
        <v>78.8991</v>
      </c>
    </row>
    <row r="39" spans="1:9" ht="14.4" thickBot="1">
      <c r="A39" s="347"/>
      <c r="B39" s="347"/>
      <c r="C39" s="347"/>
      <c r="D39" s="347"/>
      <c r="E39" s="347"/>
      <c r="F39" s="347"/>
      <c r="G39" s="353" t="s">
        <v>676</v>
      </c>
      <c r="H39" s="347"/>
      <c r="I39" s="354">
        <v>78.8991</v>
      </c>
    </row>
    <row r="40" spans="1:9" ht="14.4" thickBot="1">
      <c r="A40" s="355" t="s">
        <v>677</v>
      </c>
      <c r="B40" s="347"/>
      <c r="C40" s="346" t="s">
        <v>665</v>
      </c>
      <c r="D40" s="346" t="s">
        <v>423</v>
      </c>
      <c r="E40" s="347"/>
      <c r="F40" s="346" t="s">
        <v>667</v>
      </c>
      <c r="G40" s="498" t="s">
        <v>678</v>
      </c>
      <c r="H40" s="498"/>
      <c r="I40" s="498"/>
    </row>
    <row r="41" spans="1:9" ht="13.8">
      <c r="A41" s="348" t="s">
        <v>679</v>
      </c>
      <c r="B41" s="349" t="s">
        <v>680</v>
      </c>
      <c r="C41" s="350">
        <v>1</v>
      </c>
      <c r="D41" s="348" t="s">
        <v>681</v>
      </c>
      <c r="E41" s="324"/>
      <c r="F41" s="352">
        <v>24.5564</v>
      </c>
      <c r="G41" s="324"/>
      <c r="H41" s="324"/>
      <c r="I41" s="352">
        <v>24.5564</v>
      </c>
    </row>
    <row r="42" spans="1:9" ht="13.8">
      <c r="A42" s="348" t="s">
        <v>682</v>
      </c>
      <c r="B42" s="349" t="s">
        <v>683</v>
      </c>
      <c r="C42" s="350">
        <v>2</v>
      </c>
      <c r="D42" s="348" t="s">
        <v>681</v>
      </c>
      <c r="E42" s="324"/>
      <c r="F42" s="352">
        <v>17.9045</v>
      </c>
      <c r="G42" s="324"/>
      <c r="H42" s="324"/>
      <c r="I42" s="352">
        <v>35.809</v>
      </c>
    </row>
    <row r="43" spans="1:9" ht="13.8">
      <c r="A43" s="324"/>
      <c r="B43" s="324"/>
      <c r="C43" s="496" t="s">
        <v>684</v>
      </c>
      <c r="D43" s="496"/>
      <c r="E43" s="496"/>
      <c r="F43" s="496"/>
      <c r="G43" s="496"/>
      <c r="H43" s="324"/>
      <c r="I43" s="352">
        <v>60.3654</v>
      </c>
    </row>
    <row r="44" spans="1:9" ht="14.4" thickBot="1">
      <c r="A44" s="347"/>
      <c r="B44" s="347"/>
      <c r="C44" s="498" t="s">
        <v>685</v>
      </c>
      <c r="D44" s="498"/>
      <c r="E44" s="498"/>
      <c r="F44" s="498"/>
      <c r="G44" s="498"/>
      <c r="H44" s="347"/>
      <c r="I44" s="356">
        <v>139.2645</v>
      </c>
    </row>
    <row r="45" spans="1:9" ht="13.8">
      <c r="A45" s="324"/>
      <c r="B45" s="324"/>
      <c r="C45" s="496" t="s">
        <v>686</v>
      </c>
      <c r="D45" s="496"/>
      <c r="E45" s="496"/>
      <c r="F45" s="496"/>
      <c r="G45" s="496"/>
      <c r="H45" s="324"/>
      <c r="I45" s="357">
        <v>46.4215</v>
      </c>
    </row>
    <row r="46" spans="1:9" ht="13.8">
      <c r="A46" s="324"/>
      <c r="B46" s="324"/>
      <c r="C46" s="324"/>
      <c r="D46" s="324"/>
      <c r="E46" s="324"/>
      <c r="F46" s="324"/>
      <c r="G46" s="358" t="s">
        <v>687</v>
      </c>
      <c r="H46" s="324"/>
      <c r="I46" s="357" t="s">
        <v>688</v>
      </c>
    </row>
    <row r="47" spans="1:9" ht="14.4" thickBot="1">
      <c r="A47" s="347"/>
      <c r="B47" s="347"/>
      <c r="C47" s="347"/>
      <c r="D47" s="347"/>
      <c r="E47" s="347"/>
      <c r="F47" s="347"/>
      <c r="G47" s="353" t="s">
        <v>689</v>
      </c>
      <c r="H47" s="347"/>
      <c r="I47" s="356" t="s">
        <v>688</v>
      </c>
    </row>
    <row r="48" spans="1:9" ht="14.4" thickBot="1">
      <c r="A48" s="355" t="s">
        <v>690</v>
      </c>
      <c r="B48" s="347"/>
      <c r="C48" s="346" t="s">
        <v>665</v>
      </c>
      <c r="D48" s="346" t="s">
        <v>423</v>
      </c>
      <c r="E48" s="347"/>
      <c r="F48" s="346" t="s">
        <v>691</v>
      </c>
      <c r="G48" s="498" t="s">
        <v>692</v>
      </c>
      <c r="H48" s="498"/>
      <c r="I48" s="498"/>
    </row>
    <row r="49" spans="1:9" ht="14.4" thickBot="1">
      <c r="A49" s="347"/>
      <c r="B49" s="347"/>
      <c r="C49" s="498" t="s">
        <v>693</v>
      </c>
      <c r="D49" s="498"/>
      <c r="E49" s="498"/>
      <c r="F49" s="498"/>
      <c r="G49" s="498"/>
      <c r="H49" s="347"/>
      <c r="I49" s="354"/>
    </row>
    <row r="50" spans="1:9" ht="14.4" thickBot="1">
      <c r="A50" s="355" t="s">
        <v>694</v>
      </c>
      <c r="B50" s="347"/>
      <c r="C50" s="346" t="s">
        <v>665</v>
      </c>
      <c r="D50" s="346" t="s">
        <v>423</v>
      </c>
      <c r="E50" s="347"/>
      <c r="F50" s="346" t="s">
        <v>692</v>
      </c>
      <c r="G50" s="498" t="s">
        <v>692</v>
      </c>
      <c r="H50" s="498"/>
      <c r="I50" s="498"/>
    </row>
    <row r="51" spans="1:9" ht="55.2">
      <c r="A51" s="348" t="s">
        <v>695</v>
      </c>
      <c r="B51" s="349" t="s">
        <v>696</v>
      </c>
      <c r="C51" s="350">
        <v>0.36</v>
      </c>
      <c r="D51" s="348" t="s">
        <v>1</v>
      </c>
      <c r="E51" s="324"/>
      <c r="F51" s="352">
        <v>475.31</v>
      </c>
      <c r="G51" s="324"/>
      <c r="H51" s="324"/>
      <c r="I51" s="352">
        <v>171.1116</v>
      </c>
    </row>
    <row r="52" spans="1:9" ht="14.4" thickBot="1">
      <c r="A52" s="347"/>
      <c r="B52" s="347"/>
      <c r="C52" s="498" t="s">
        <v>697</v>
      </c>
      <c r="D52" s="498"/>
      <c r="E52" s="498"/>
      <c r="F52" s="498"/>
      <c r="G52" s="498"/>
      <c r="H52" s="347"/>
      <c r="I52" s="354">
        <v>171.1116</v>
      </c>
    </row>
    <row r="53" spans="1:9" ht="14.4" thickBot="1">
      <c r="A53" s="347"/>
      <c r="B53" s="347"/>
      <c r="C53" s="347"/>
      <c r="D53" s="347"/>
      <c r="E53" s="347"/>
      <c r="F53" s="347"/>
      <c r="G53" s="353" t="s">
        <v>698</v>
      </c>
      <c r="H53" s="347"/>
      <c r="I53" s="356">
        <v>217.5331</v>
      </c>
    </row>
    <row r="54" spans="1:9" ht="14.4" thickBot="1">
      <c r="A54" s="355" t="s">
        <v>699</v>
      </c>
      <c r="B54" s="347"/>
      <c r="C54" s="346" t="s">
        <v>414</v>
      </c>
      <c r="D54" s="346" t="s">
        <v>665</v>
      </c>
      <c r="E54" s="346" t="s">
        <v>423</v>
      </c>
      <c r="F54" s="347"/>
      <c r="G54" s="346" t="s">
        <v>692</v>
      </c>
      <c r="H54" s="498" t="s">
        <v>692</v>
      </c>
      <c r="I54" s="498"/>
    </row>
    <row r="55" spans="1:9" ht="14.4" thickBot="1">
      <c r="A55" s="347"/>
      <c r="B55" s="347"/>
      <c r="C55" s="498" t="s">
        <v>700</v>
      </c>
      <c r="D55" s="498"/>
      <c r="E55" s="498"/>
      <c r="F55" s="498"/>
      <c r="G55" s="498"/>
      <c r="H55" s="347"/>
      <c r="I55" s="356"/>
    </row>
    <row r="56" spans="1:9" ht="14.4" thickBot="1">
      <c r="A56" s="499" t="s">
        <v>701</v>
      </c>
      <c r="B56" s="499"/>
      <c r="C56" s="500" t="s">
        <v>665</v>
      </c>
      <c r="D56" s="500" t="s">
        <v>423</v>
      </c>
      <c r="E56" s="500" t="s">
        <v>702</v>
      </c>
      <c r="F56" s="500"/>
      <c r="G56" s="500"/>
      <c r="H56" s="324"/>
      <c r="I56" s="498" t="s">
        <v>692</v>
      </c>
    </row>
    <row r="57" spans="1:9" ht="14.4" thickBot="1">
      <c r="A57" s="499"/>
      <c r="B57" s="499"/>
      <c r="C57" s="500"/>
      <c r="D57" s="500"/>
      <c r="E57" s="346" t="s">
        <v>703</v>
      </c>
      <c r="F57" s="346" t="s">
        <v>704</v>
      </c>
      <c r="G57" s="346" t="s">
        <v>705</v>
      </c>
      <c r="H57" s="347"/>
      <c r="I57" s="498"/>
    </row>
    <row r="58" spans="1:9" ht="13.8">
      <c r="A58" s="324"/>
      <c r="B58" s="324"/>
      <c r="C58" s="496" t="s">
        <v>706</v>
      </c>
      <c r="D58" s="496"/>
      <c r="E58" s="496"/>
      <c r="F58" s="496"/>
      <c r="G58" s="496"/>
      <c r="H58" s="324"/>
      <c r="I58" s="324"/>
    </row>
    <row r="59" spans="1:9" ht="14.4" thickBot="1">
      <c r="A59" s="338"/>
      <c r="B59" s="338"/>
      <c r="C59" s="338"/>
      <c r="D59" s="338"/>
      <c r="E59" s="497" t="s">
        <v>707</v>
      </c>
      <c r="F59" s="497"/>
      <c r="G59" s="497"/>
      <c r="H59" s="338"/>
      <c r="I59" s="359">
        <v>217.53</v>
      </c>
    </row>
    <row r="60" spans="1:9" ht="14.4" thickTop="1">
      <c r="A60" s="360" t="s">
        <v>708</v>
      </c>
      <c r="B60" s="324"/>
      <c r="C60" s="324"/>
      <c r="D60" s="324"/>
      <c r="E60" s="324"/>
      <c r="F60" s="324"/>
      <c r="G60" s="324"/>
      <c r="H60" s="324"/>
      <c r="I60" s="324"/>
    </row>
    <row r="62" s="2" customFormat="1" ht="81" customHeight="1"/>
    <row r="63" spans="1:9" ht="21.6" thickBot="1">
      <c r="A63" s="337" t="s">
        <v>656</v>
      </c>
      <c r="B63" s="338"/>
      <c r="C63" s="338"/>
      <c r="D63" s="338"/>
      <c r="E63" s="338"/>
      <c r="F63" s="338"/>
      <c r="G63" s="338"/>
      <c r="H63" s="338"/>
      <c r="I63" s="339" t="s">
        <v>657</v>
      </c>
    </row>
    <row r="64" spans="1:9" ht="18" thickTop="1">
      <c r="A64" s="340" t="s">
        <v>658</v>
      </c>
      <c r="B64" s="324"/>
      <c r="C64" s="324"/>
      <c r="D64" s="340" t="s">
        <v>420</v>
      </c>
      <c r="E64" s="324"/>
      <c r="F64" s="324"/>
      <c r="G64" s="324"/>
      <c r="H64" s="324"/>
      <c r="I64" s="324"/>
    </row>
    <row r="65" spans="1:9" ht="15.6">
      <c r="A65" s="341" t="s">
        <v>659</v>
      </c>
      <c r="B65" s="324"/>
      <c r="C65" s="324"/>
      <c r="D65" s="341" t="s">
        <v>660</v>
      </c>
      <c r="E65" s="324"/>
      <c r="F65" s="324"/>
      <c r="G65" s="342" t="s">
        <v>661</v>
      </c>
      <c r="H65" s="343">
        <v>4.1</v>
      </c>
      <c r="I65" s="341" t="s">
        <v>67</v>
      </c>
    </row>
    <row r="66" spans="1:9" ht="16.2" thickBot="1">
      <c r="A66" s="344" t="s">
        <v>711</v>
      </c>
      <c r="B66" s="501" t="s">
        <v>712</v>
      </c>
      <c r="C66" s="501"/>
      <c r="D66" s="501"/>
      <c r="E66" s="501"/>
      <c r="F66" s="501"/>
      <c r="G66" s="501"/>
      <c r="H66" s="502" t="s">
        <v>663</v>
      </c>
      <c r="I66" s="502"/>
    </row>
    <row r="67" spans="1:9" ht="14.4" thickBot="1">
      <c r="A67" s="499" t="s">
        <v>664</v>
      </c>
      <c r="B67" s="499"/>
      <c r="C67" s="500" t="s">
        <v>665</v>
      </c>
      <c r="D67" s="500" t="s">
        <v>666</v>
      </c>
      <c r="E67" s="500"/>
      <c r="F67" s="500" t="s">
        <v>667</v>
      </c>
      <c r="G67" s="500"/>
      <c r="H67" s="324"/>
      <c r="I67" s="345" t="s">
        <v>668</v>
      </c>
    </row>
    <row r="68" spans="1:9" ht="14.4" thickBot="1">
      <c r="A68" s="499"/>
      <c r="B68" s="499"/>
      <c r="C68" s="500"/>
      <c r="D68" s="346" t="s">
        <v>669</v>
      </c>
      <c r="E68" s="346" t="s">
        <v>670</v>
      </c>
      <c r="F68" s="346" t="s">
        <v>671</v>
      </c>
      <c r="G68" s="346" t="s">
        <v>672</v>
      </c>
      <c r="H68" s="347"/>
      <c r="I68" s="346" t="s">
        <v>673</v>
      </c>
    </row>
    <row r="69" spans="1:9" ht="27.6">
      <c r="A69" s="348" t="s">
        <v>674</v>
      </c>
      <c r="B69" s="349" t="s">
        <v>675</v>
      </c>
      <c r="C69" s="350">
        <v>1</v>
      </c>
      <c r="D69" s="351">
        <v>0.3</v>
      </c>
      <c r="E69" s="351">
        <v>0.7</v>
      </c>
      <c r="F69" s="352">
        <v>137.3098</v>
      </c>
      <c r="G69" s="352">
        <v>53.866</v>
      </c>
      <c r="H69" s="324"/>
      <c r="I69" s="352">
        <v>78.8991</v>
      </c>
    </row>
    <row r="70" spans="1:9" ht="14.4" thickBot="1">
      <c r="A70" s="347"/>
      <c r="B70" s="347"/>
      <c r="C70" s="347"/>
      <c r="D70" s="347"/>
      <c r="E70" s="347"/>
      <c r="F70" s="347"/>
      <c r="G70" s="353" t="s">
        <v>676</v>
      </c>
      <c r="H70" s="347"/>
      <c r="I70" s="354">
        <v>78.8991</v>
      </c>
    </row>
    <row r="71" spans="1:9" ht="14.4" thickBot="1">
      <c r="A71" s="355" t="s">
        <v>677</v>
      </c>
      <c r="B71" s="347"/>
      <c r="C71" s="346" t="s">
        <v>665</v>
      </c>
      <c r="D71" s="346" t="s">
        <v>423</v>
      </c>
      <c r="E71" s="347"/>
      <c r="F71" s="346" t="s">
        <v>667</v>
      </c>
      <c r="G71" s="498" t="s">
        <v>678</v>
      </c>
      <c r="H71" s="498"/>
      <c r="I71" s="498"/>
    </row>
    <row r="72" spans="1:9" ht="13.8">
      <c r="A72" s="348" t="s">
        <v>679</v>
      </c>
      <c r="B72" s="349" t="s">
        <v>680</v>
      </c>
      <c r="C72" s="350">
        <v>1</v>
      </c>
      <c r="D72" s="348" t="s">
        <v>681</v>
      </c>
      <c r="E72" s="324"/>
      <c r="F72" s="352">
        <v>24.5564</v>
      </c>
      <c r="G72" s="324"/>
      <c r="H72" s="324"/>
      <c r="I72" s="352">
        <v>24.5564</v>
      </c>
    </row>
    <row r="73" spans="1:9" ht="13.8">
      <c r="A73" s="348" t="s">
        <v>682</v>
      </c>
      <c r="B73" s="349" t="s">
        <v>683</v>
      </c>
      <c r="C73" s="350">
        <v>1</v>
      </c>
      <c r="D73" s="348" t="s">
        <v>681</v>
      </c>
      <c r="E73" s="324"/>
      <c r="F73" s="352">
        <v>17.9045</v>
      </c>
      <c r="G73" s="324"/>
      <c r="H73" s="324"/>
      <c r="I73" s="352">
        <v>17.9045</v>
      </c>
    </row>
    <row r="74" spans="1:9" ht="13.8">
      <c r="A74" s="324"/>
      <c r="B74" s="324"/>
      <c r="C74" s="496" t="s">
        <v>684</v>
      </c>
      <c r="D74" s="496"/>
      <c r="E74" s="496"/>
      <c r="F74" s="496"/>
      <c r="G74" s="496"/>
      <c r="H74" s="324"/>
      <c r="I74" s="352">
        <v>42.4609</v>
      </c>
    </row>
    <row r="75" spans="1:9" ht="14.4" thickBot="1">
      <c r="A75" s="347"/>
      <c r="B75" s="347"/>
      <c r="C75" s="498" t="s">
        <v>685</v>
      </c>
      <c r="D75" s="498"/>
      <c r="E75" s="498"/>
      <c r="F75" s="498"/>
      <c r="G75" s="498"/>
      <c r="H75" s="347"/>
      <c r="I75" s="356">
        <v>121.36</v>
      </c>
    </row>
    <row r="76" spans="1:9" ht="13.8">
      <c r="A76" s="324"/>
      <c r="B76" s="324"/>
      <c r="C76" s="496" t="s">
        <v>686</v>
      </c>
      <c r="D76" s="496"/>
      <c r="E76" s="496"/>
      <c r="F76" s="496"/>
      <c r="G76" s="496"/>
      <c r="H76" s="324"/>
      <c r="I76" s="357">
        <v>29.6</v>
      </c>
    </row>
    <row r="77" spans="1:9" ht="13.8">
      <c r="A77" s="324"/>
      <c r="B77" s="324"/>
      <c r="C77" s="324"/>
      <c r="D77" s="324"/>
      <c r="E77" s="324"/>
      <c r="F77" s="324"/>
      <c r="G77" s="358" t="s">
        <v>687</v>
      </c>
      <c r="H77" s="324"/>
      <c r="I77" s="357" t="s">
        <v>688</v>
      </c>
    </row>
    <row r="78" spans="1:9" ht="14.4" thickBot="1">
      <c r="A78" s="347"/>
      <c r="B78" s="347"/>
      <c r="C78" s="347"/>
      <c r="D78" s="347"/>
      <c r="E78" s="347"/>
      <c r="F78" s="347"/>
      <c r="G78" s="353" t="s">
        <v>689</v>
      </c>
      <c r="H78" s="347"/>
      <c r="I78" s="356" t="s">
        <v>688</v>
      </c>
    </row>
    <row r="79" spans="1:9" ht="14.4" thickBot="1">
      <c r="A79" s="355" t="s">
        <v>690</v>
      </c>
      <c r="B79" s="347"/>
      <c r="C79" s="346" t="s">
        <v>665</v>
      </c>
      <c r="D79" s="346" t="s">
        <v>423</v>
      </c>
      <c r="E79" s="347"/>
      <c r="F79" s="346" t="s">
        <v>691</v>
      </c>
      <c r="G79" s="498" t="s">
        <v>692</v>
      </c>
      <c r="H79" s="498"/>
      <c r="I79" s="498"/>
    </row>
    <row r="80" spans="1:9" ht="69">
      <c r="A80" s="348" t="s">
        <v>713</v>
      </c>
      <c r="B80" s="349" t="s">
        <v>714</v>
      </c>
      <c r="C80" s="350">
        <v>0.69622</v>
      </c>
      <c r="D80" s="348" t="s">
        <v>715</v>
      </c>
      <c r="E80" s="324"/>
      <c r="F80" s="352">
        <v>19.3583</v>
      </c>
      <c r="G80" s="324"/>
      <c r="H80" s="324"/>
      <c r="I80" s="352">
        <v>13.4776</v>
      </c>
    </row>
    <row r="81" spans="1:9" ht="41.4">
      <c r="A81" s="348" t="s">
        <v>716</v>
      </c>
      <c r="B81" s="349" t="s">
        <v>717</v>
      </c>
      <c r="C81" s="350">
        <v>12.717</v>
      </c>
      <c r="D81" s="348" t="s">
        <v>715</v>
      </c>
      <c r="E81" s="324"/>
      <c r="F81" s="352">
        <v>25.0134</v>
      </c>
      <c r="G81" s="324"/>
      <c r="H81" s="324"/>
      <c r="I81" s="352">
        <v>318.0954</v>
      </c>
    </row>
    <row r="82" spans="1:9" ht="14.4" thickBot="1">
      <c r="A82" s="347"/>
      <c r="B82" s="347"/>
      <c r="C82" s="498" t="s">
        <v>693</v>
      </c>
      <c r="D82" s="498"/>
      <c r="E82" s="498"/>
      <c r="F82" s="498"/>
      <c r="G82" s="498"/>
      <c r="H82" s="347"/>
      <c r="I82" s="354">
        <v>331.573</v>
      </c>
    </row>
    <row r="83" spans="1:9" ht="14.4" thickBot="1">
      <c r="A83" s="355" t="s">
        <v>694</v>
      </c>
      <c r="B83" s="347"/>
      <c r="C83" s="346" t="s">
        <v>665</v>
      </c>
      <c r="D83" s="346" t="s">
        <v>423</v>
      </c>
      <c r="E83" s="347"/>
      <c r="F83" s="346" t="s">
        <v>692</v>
      </c>
      <c r="G83" s="498" t="s">
        <v>692</v>
      </c>
      <c r="H83" s="498"/>
      <c r="I83" s="498"/>
    </row>
    <row r="84" spans="1:9" ht="55.2">
      <c r="A84" s="348" t="s">
        <v>718</v>
      </c>
      <c r="B84" s="349" t="s">
        <v>719</v>
      </c>
      <c r="C84" s="350">
        <v>0.0503</v>
      </c>
      <c r="D84" s="348" t="s">
        <v>3</v>
      </c>
      <c r="E84" s="324"/>
      <c r="F84" s="352">
        <v>484.43</v>
      </c>
      <c r="G84" s="324"/>
      <c r="H84" s="324"/>
      <c r="I84" s="352">
        <v>24.3668</v>
      </c>
    </row>
    <row r="85" spans="1:9" ht="41.4">
      <c r="A85" s="348" t="s">
        <v>720</v>
      </c>
      <c r="B85" s="349" t="s">
        <v>721</v>
      </c>
      <c r="C85" s="350">
        <v>0.0503</v>
      </c>
      <c r="D85" s="348" t="s">
        <v>3</v>
      </c>
      <c r="E85" s="324"/>
      <c r="F85" s="352">
        <v>37.49</v>
      </c>
      <c r="G85" s="324"/>
      <c r="H85" s="324"/>
      <c r="I85" s="352">
        <v>1.8857</v>
      </c>
    </row>
    <row r="86" spans="1:9" ht="14.4" thickBot="1">
      <c r="A86" s="347"/>
      <c r="B86" s="347"/>
      <c r="C86" s="498" t="s">
        <v>697</v>
      </c>
      <c r="D86" s="498"/>
      <c r="E86" s="498"/>
      <c r="F86" s="498"/>
      <c r="G86" s="498"/>
      <c r="H86" s="347"/>
      <c r="I86" s="354">
        <v>26.2525</v>
      </c>
    </row>
    <row r="87" spans="1:9" ht="14.4" thickBot="1">
      <c r="A87" s="347"/>
      <c r="B87" s="347"/>
      <c r="C87" s="347"/>
      <c r="D87" s="347"/>
      <c r="E87" s="347"/>
      <c r="F87" s="347"/>
      <c r="G87" s="353" t="s">
        <v>698</v>
      </c>
      <c r="H87" s="347"/>
      <c r="I87" s="356">
        <v>387.4255</v>
      </c>
    </row>
    <row r="88" spans="1:9" ht="14.4" thickBot="1">
      <c r="A88" s="355" t="s">
        <v>699</v>
      </c>
      <c r="B88" s="347"/>
      <c r="C88" s="346" t="s">
        <v>414</v>
      </c>
      <c r="D88" s="346" t="s">
        <v>665</v>
      </c>
      <c r="E88" s="346" t="s">
        <v>423</v>
      </c>
      <c r="F88" s="347"/>
      <c r="G88" s="346" t="s">
        <v>692</v>
      </c>
      <c r="H88" s="498" t="s">
        <v>692</v>
      </c>
      <c r="I88" s="498"/>
    </row>
    <row r="89" spans="1:9" ht="82.8">
      <c r="A89" s="348" t="s">
        <v>713</v>
      </c>
      <c r="B89" s="349" t="s">
        <v>722</v>
      </c>
      <c r="C89" s="348" t="s">
        <v>723</v>
      </c>
      <c r="D89" s="350">
        <v>0.0007</v>
      </c>
      <c r="E89" s="348" t="s">
        <v>724</v>
      </c>
      <c r="F89" s="324"/>
      <c r="G89" s="352">
        <v>30.05</v>
      </c>
      <c r="H89" s="324"/>
      <c r="I89" s="352">
        <v>0.021</v>
      </c>
    </row>
    <row r="90" spans="1:9" ht="55.2">
      <c r="A90" s="348" t="s">
        <v>716</v>
      </c>
      <c r="B90" s="349" t="s">
        <v>725</v>
      </c>
      <c r="C90" s="348" t="s">
        <v>723</v>
      </c>
      <c r="D90" s="350">
        <v>0.01272</v>
      </c>
      <c r="E90" s="348" t="s">
        <v>724</v>
      </c>
      <c r="F90" s="324"/>
      <c r="G90" s="352">
        <v>30.05</v>
      </c>
      <c r="H90" s="324"/>
      <c r="I90" s="352">
        <v>0.3822</v>
      </c>
    </row>
    <row r="91" spans="1:9" ht="14.4" thickBot="1">
      <c r="A91" s="347"/>
      <c r="B91" s="347"/>
      <c r="C91" s="498" t="s">
        <v>700</v>
      </c>
      <c r="D91" s="498"/>
      <c r="E91" s="498"/>
      <c r="F91" s="498"/>
      <c r="G91" s="498"/>
      <c r="H91" s="347"/>
      <c r="I91" s="356">
        <v>0.4032</v>
      </c>
    </row>
    <row r="92" spans="1:9" ht="14.4" thickBot="1">
      <c r="A92" s="499" t="s">
        <v>701</v>
      </c>
      <c r="B92" s="499"/>
      <c r="C92" s="500" t="s">
        <v>665</v>
      </c>
      <c r="D92" s="500" t="s">
        <v>423</v>
      </c>
      <c r="E92" s="500" t="s">
        <v>702</v>
      </c>
      <c r="F92" s="500"/>
      <c r="G92" s="500"/>
      <c r="H92" s="324"/>
      <c r="I92" s="498" t="s">
        <v>692</v>
      </c>
    </row>
    <row r="93" spans="1:9" ht="14.4" thickBot="1">
      <c r="A93" s="499"/>
      <c r="B93" s="499"/>
      <c r="C93" s="500"/>
      <c r="D93" s="500"/>
      <c r="E93" s="346" t="s">
        <v>703</v>
      </c>
      <c r="F93" s="346" t="s">
        <v>704</v>
      </c>
      <c r="G93" s="346" t="s">
        <v>705</v>
      </c>
      <c r="H93" s="347"/>
      <c r="I93" s="498"/>
    </row>
    <row r="94" spans="1:9" ht="82.8">
      <c r="A94" s="348" t="s">
        <v>713</v>
      </c>
      <c r="B94" s="349" t="s">
        <v>722</v>
      </c>
      <c r="C94" s="350">
        <v>0.0007</v>
      </c>
      <c r="D94" s="348" t="s">
        <v>726</v>
      </c>
      <c r="E94" s="348" t="s">
        <v>727</v>
      </c>
      <c r="F94" s="348" t="s">
        <v>728</v>
      </c>
      <c r="G94" s="348" t="s">
        <v>729</v>
      </c>
      <c r="H94" s="324"/>
      <c r="I94" s="324"/>
    </row>
    <row r="95" spans="1:9" ht="55.2">
      <c r="A95" s="348" t="s">
        <v>716</v>
      </c>
      <c r="B95" s="349" t="s">
        <v>725</v>
      </c>
      <c r="C95" s="350">
        <v>0.01272</v>
      </c>
      <c r="D95" s="348" t="s">
        <v>726</v>
      </c>
      <c r="E95" s="348" t="s">
        <v>727</v>
      </c>
      <c r="F95" s="348" t="s">
        <v>728</v>
      </c>
      <c r="G95" s="348" t="s">
        <v>729</v>
      </c>
      <c r="H95" s="324"/>
      <c r="I95" s="324"/>
    </row>
    <row r="96" spans="1:9" ht="13.8">
      <c r="A96" s="324"/>
      <c r="B96" s="324"/>
      <c r="C96" s="496" t="s">
        <v>706</v>
      </c>
      <c r="D96" s="496"/>
      <c r="E96" s="496"/>
      <c r="F96" s="496"/>
      <c r="G96" s="496"/>
      <c r="H96" s="324"/>
      <c r="I96" s="324"/>
    </row>
    <row r="97" spans="1:9" ht="14.4" thickBot="1">
      <c r="A97" s="338"/>
      <c r="B97" s="338"/>
      <c r="C97" s="338"/>
      <c r="D97" s="338"/>
      <c r="E97" s="497" t="s">
        <v>707</v>
      </c>
      <c r="F97" s="497"/>
      <c r="G97" s="497"/>
      <c r="H97" s="338"/>
      <c r="I97" s="359">
        <v>387.83</v>
      </c>
    </row>
    <row r="98" spans="1:9" ht="14.4" thickTop="1">
      <c r="A98" s="360" t="s">
        <v>708</v>
      </c>
      <c r="B98" s="324"/>
      <c r="C98" s="324"/>
      <c r="D98" s="324"/>
      <c r="E98" s="324"/>
      <c r="F98" s="324"/>
      <c r="G98" s="324"/>
      <c r="H98" s="324"/>
      <c r="I98" s="324"/>
    </row>
  </sheetData>
  <mergeCells count="69">
    <mergeCell ref="C19:G19"/>
    <mergeCell ref="B5:G5"/>
    <mergeCell ref="H5:I5"/>
    <mergeCell ref="A6:B7"/>
    <mergeCell ref="C6:C7"/>
    <mergeCell ref="D6:E6"/>
    <mergeCell ref="F6:G6"/>
    <mergeCell ref="G10:I10"/>
    <mergeCell ref="C13:G13"/>
    <mergeCell ref="C14:G14"/>
    <mergeCell ref="C15:G15"/>
    <mergeCell ref="G18:I18"/>
    <mergeCell ref="A26:B27"/>
    <mergeCell ref="C26:C27"/>
    <mergeCell ref="D26:D27"/>
    <mergeCell ref="E26:G26"/>
    <mergeCell ref="I26:I27"/>
    <mergeCell ref="C28:G28"/>
    <mergeCell ref="E29:G29"/>
    <mergeCell ref="G20:I20"/>
    <mergeCell ref="C22:G22"/>
    <mergeCell ref="H24:I24"/>
    <mergeCell ref="C25:G25"/>
    <mergeCell ref="C49:G49"/>
    <mergeCell ref="B35:G35"/>
    <mergeCell ref="H35:I35"/>
    <mergeCell ref="A36:B37"/>
    <mergeCell ref="C36:C37"/>
    <mergeCell ref="D36:E36"/>
    <mergeCell ref="F36:G36"/>
    <mergeCell ref="G40:I40"/>
    <mergeCell ref="C43:G43"/>
    <mergeCell ref="C44:G44"/>
    <mergeCell ref="C45:G45"/>
    <mergeCell ref="G48:I48"/>
    <mergeCell ref="G50:I50"/>
    <mergeCell ref="C52:G52"/>
    <mergeCell ref="H54:I54"/>
    <mergeCell ref="C55:G55"/>
    <mergeCell ref="A56:B57"/>
    <mergeCell ref="C56:C57"/>
    <mergeCell ref="D56:D57"/>
    <mergeCell ref="E56:G56"/>
    <mergeCell ref="I56:I57"/>
    <mergeCell ref="C82:G82"/>
    <mergeCell ref="C58:G58"/>
    <mergeCell ref="E59:G59"/>
    <mergeCell ref="B66:G66"/>
    <mergeCell ref="H66:I66"/>
    <mergeCell ref="A67:B68"/>
    <mergeCell ref="C67:C68"/>
    <mergeCell ref="D67:E67"/>
    <mergeCell ref="F67:G67"/>
    <mergeCell ref="G71:I71"/>
    <mergeCell ref="C74:G74"/>
    <mergeCell ref="C75:G75"/>
    <mergeCell ref="C76:G76"/>
    <mergeCell ref="G79:I79"/>
    <mergeCell ref="A92:B93"/>
    <mergeCell ref="C92:C93"/>
    <mergeCell ref="D92:D93"/>
    <mergeCell ref="E92:G92"/>
    <mergeCell ref="I92:I93"/>
    <mergeCell ref="C96:G96"/>
    <mergeCell ref="E97:G97"/>
    <mergeCell ref="G83:I83"/>
    <mergeCell ref="C86:G86"/>
    <mergeCell ref="H88:I88"/>
    <mergeCell ref="C91:G9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8" r:id="rId2"/>
  <headerFooter>
    <oddHeader>&amp;C&amp;G</oddHeader>
  </headerFooter>
  <rowBreaks count="1" manualBreakCount="1">
    <brk id="61" max="16383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view="pageBreakPreview" zoomScale="70" zoomScaleSheetLayoutView="70" workbookViewId="0" topLeftCell="A1">
      <selection activeCell="E25" sqref="E25"/>
    </sheetView>
  </sheetViews>
  <sheetFormatPr defaultColWidth="9.33203125" defaultRowHeight="12.75"/>
  <cols>
    <col min="1" max="1" width="28.83203125" style="8" customWidth="1"/>
    <col min="2" max="2" width="47.83203125" style="8" customWidth="1"/>
    <col min="3" max="3" width="43.5" style="8" customWidth="1"/>
    <col min="4" max="4" width="36" style="8" customWidth="1"/>
    <col min="5" max="5" width="34.66015625" style="8" customWidth="1"/>
    <col min="6" max="6" width="25.33203125" style="8" customWidth="1"/>
    <col min="7" max="7" width="16.83203125" style="8" customWidth="1"/>
    <col min="8" max="8" width="19.16015625" style="8" customWidth="1"/>
    <col min="9" max="9" width="22.66015625" style="8" customWidth="1"/>
    <col min="10" max="10" width="16.66015625" style="2" bestFit="1" customWidth="1"/>
    <col min="11" max="11" width="17.83203125" style="2" bestFit="1" customWidth="1"/>
    <col min="12" max="12" width="18.16015625" style="2" customWidth="1"/>
    <col min="13" max="13" width="18.16015625" style="2" bestFit="1" customWidth="1"/>
    <col min="14" max="16384" width="9.33203125" style="2" customWidth="1"/>
  </cols>
  <sheetData>
    <row r="1" spans="1:13" ht="38.25" customHeight="1">
      <c r="A1" s="513" t="s">
        <v>137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ht="15">
      <c r="A2" s="66" t="s">
        <v>64</v>
      </c>
      <c r="B2" s="516" t="str">
        <f>ORÇ!B3</f>
        <v>NORTE AMBIENTAL GESTÃO E SERVIÇOS LTDA</v>
      </c>
      <c r="C2" s="517"/>
      <c r="D2" s="518"/>
      <c r="E2" s="460" t="s">
        <v>87</v>
      </c>
      <c r="F2" s="460"/>
      <c r="G2" s="515" t="str">
        <f>ORÇ!G3</f>
        <v>ABAETETUBA/PA</v>
      </c>
      <c r="H2" s="515"/>
      <c r="I2" s="515"/>
      <c r="J2" s="515"/>
      <c r="K2" s="515"/>
      <c r="L2" s="408"/>
      <c r="M2" s="409"/>
    </row>
    <row r="3" spans="1:13" ht="15">
      <c r="A3" s="66" t="s">
        <v>66</v>
      </c>
      <c r="B3" s="516" t="str">
        <f>ORÇ!B4</f>
        <v>RECAPEAMENTO DE VIAS URBANAS NO MUNICÍPIO DE ABAETETUBA - PARÁ</v>
      </c>
      <c r="C3" s="517"/>
      <c r="D3" s="518"/>
      <c r="E3" s="463" t="s">
        <v>56</v>
      </c>
      <c r="F3" s="463"/>
      <c r="G3" s="515">
        <f>ORÇ!G4</f>
        <v>0.2423</v>
      </c>
      <c r="H3" s="515"/>
      <c r="I3" s="515"/>
      <c r="J3" s="515"/>
      <c r="K3" s="515"/>
      <c r="L3" s="410"/>
      <c r="M3" s="411"/>
    </row>
    <row r="4" spans="1:13" ht="15">
      <c r="A4" s="67" t="s">
        <v>65</v>
      </c>
      <c r="B4" s="516" t="str">
        <f>ORÇ!B5</f>
        <v>BAIRROS DO MUNICÍPIO DE ABAETETUBA</v>
      </c>
      <c r="C4" s="517"/>
      <c r="D4" s="518"/>
      <c r="E4" s="460" t="s">
        <v>88</v>
      </c>
      <c r="F4" s="460"/>
      <c r="G4" s="461" t="str">
        <f>ORÇ!G5</f>
        <v>SINAPI MARÇO/2022 - SICRO JANEIRO/2022</v>
      </c>
      <c r="H4" s="461"/>
      <c r="I4" s="461"/>
      <c r="J4" s="461"/>
      <c r="K4" s="461"/>
      <c r="L4" s="410"/>
      <c r="M4" s="411"/>
    </row>
    <row r="5" spans="1:13" ht="34.5" customHeight="1">
      <c r="A5" s="67" t="s">
        <v>89</v>
      </c>
      <c r="B5" s="516" t="str">
        <f>ORÇ!B6</f>
        <v>Eng. Civil Edilberto Peres Ranieri</v>
      </c>
      <c r="C5" s="517"/>
      <c r="D5" s="518"/>
      <c r="E5" s="460" t="s">
        <v>90</v>
      </c>
      <c r="F5" s="460"/>
      <c r="G5" s="461" t="str">
        <f>ORÇ!G6</f>
        <v>1505344557PA</v>
      </c>
      <c r="H5" s="461"/>
      <c r="I5" s="461"/>
      <c r="J5" s="461"/>
      <c r="K5" s="461"/>
      <c r="L5" s="412"/>
      <c r="M5" s="413"/>
    </row>
    <row r="6" spans="1:13" ht="1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ht="15">
      <c r="A7" s="508" t="s">
        <v>158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</row>
    <row r="8" spans="1:13" ht="12.75">
      <c r="A8" s="511" t="s">
        <v>6</v>
      </c>
      <c r="B8" s="510" t="s">
        <v>110</v>
      </c>
      <c r="C8" s="511" t="s">
        <v>69</v>
      </c>
      <c r="D8" s="511" t="s">
        <v>220</v>
      </c>
      <c r="E8" s="511"/>
      <c r="F8" s="510" t="s">
        <v>111</v>
      </c>
      <c r="G8" s="510" t="s">
        <v>112</v>
      </c>
      <c r="H8" s="511" t="s">
        <v>113</v>
      </c>
      <c r="I8" s="510" t="s">
        <v>114</v>
      </c>
      <c r="J8" s="512" t="s">
        <v>144</v>
      </c>
      <c r="K8" s="512"/>
      <c r="L8" s="512"/>
      <c r="M8" s="512"/>
    </row>
    <row r="9" spans="1:13" s="5" customFormat="1" ht="33.75" customHeight="1">
      <c r="A9" s="511"/>
      <c r="B9" s="510"/>
      <c r="C9" s="511"/>
      <c r="D9" s="511"/>
      <c r="E9" s="511"/>
      <c r="F9" s="510"/>
      <c r="G9" s="510"/>
      <c r="H9" s="511"/>
      <c r="I9" s="510"/>
      <c r="J9" s="239" t="s">
        <v>145</v>
      </c>
      <c r="K9" s="239" t="s">
        <v>147</v>
      </c>
      <c r="L9" s="239" t="s">
        <v>146</v>
      </c>
      <c r="M9" s="239" t="s">
        <v>148</v>
      </c>
    </row>
    <row r="10" spans="1:13" ht="28.5" customHeight="1">
      <c r="A10" s="61">
        <v>1</v>
      </c>
      <c r="B10" s="289" t="s">
        <v>190</v>
      </c>
      <c r="C10" s="288" t="s">
        <v>208</v>
      </c>
      <c r="D10" s="288" t="s">
        <v>221</v>
      </c>
      <c r="E10" s="288" t="s">
        <v>222</v>
      </c>
      <c r="F10" s="209">
        <v>1241</v>
      </c>
      <c r="G10" s="209">
        <v>12</v>
      </c>
      <c r="H10" s="199">
        <f>ROUND((F10*G10),2)</f>
        <v>14892</v>
      </c>
      <c r="I10" s="199">
        <v>0.03</v>
      </c>
      <c r="J10" s="61" t="s">
        <v>249</v>
      </c>
      <c r="K10" s="61" t="s">
        <v>251</v>
      </c>
      <c r="L10" s="61" t="s">
        <v>250</v>
      </c>
      <c r="M10" s="61" t="s">
        <v>252</v>
      </c>
    </row>
    <row r="11" spans="1:13" ht="28.5" customHeight="1">
      <c r="A11" s="61">
        <v>2</v>
      </c>
      <c r="B11" s="289" t="s">
        <v>191</v>
      </c>
      <c r="C11" s="288" t="s">
        <v>209</v>
      </c>
      <c r="D11" s="288" t="s">
        <v>223</v>
      </c>
      <c r="E11" s="288" t="s">
        <v>224</v>
      </c>
      <c r="F11" s="209">
        <v>2918</v>
      </c>
      <c r="G11" s="209">
        <v>13</v>
      </c>
      <c r="H11" s="199">
        <f aca="true" t="shared" si="0" ref="H11:H22">ROUND((F11*G11),2)</f>
        <v>37934</v>
      </c>
      <c r="I11" s="199">
        <f>I10</f>
        <v>0.03</v>
      </c>
      <c r="J11" s="61" t="s">
        <v>253</v>
      </c>
      <c r="K11" s="61" t="s">
        <v>255</v>
      </c>
      <c r="L11" s="61" t="s">
        <v>254</v>
      </c>
      <c r="M11" s="61" t="s">
        <v>256</v>
      </c>
    </row>
    <row r="12" spans="1:13" ht="28.5" customHeight="1">
      <c r="A12" s="61">
        <v>3</v>
      </c>
      <c r="B12" s="289" t="s">
        <v>192</v>
      </c>
      <c r="C12" s="288" t="s">
        <v>209</v>
      </c>
      <c r="D12" s="288" t="s">
        <v>225</v>
      </c>
      <c r="E12" s="288" t="s">
        <v>226</v>
      </c>
      <c r="F12" s="209">
        <v>1007</v>
      </c>
      <c r="G12" s="209">
        <v>7</v>
      </c>
      <c r="H12" s="199">
        <f t="shared" si="0"/>
        <v>7049</v>
      </c>
      <c r="I12" s="199">
        <f aca="true" t="shared" si="1" ref="I12:I27">I11</f>
        <v>0.03</v>
      </c>
      <c r="J12" s="61" t="s">
        <v>257</v>
      </c>
      <c r="K12" s="61" t="s">
        <v>259</v>
      </c>
      <c r="L12" s="61" t="s">
        <v>258</v>
      </c>
      <c r="M12" s="61" t="s">
        <v>260</v>
      </c>
    </row>
    <row r="13" spans="1:13" ht="28.5" customHeight="1">
      <c r="A13" s="61">
        <v>4</v>
      </c>
      <c r="B13" s="289" t="s">
        <v>193</v>
      </c>
      <c r="C13" s="288" t="s">
        <v>210</v>
      </c>
      <c r="D13" s="288" t="s">
        <v>227</v>
      </c>
      <c r="E13" s="288" t="s">
        <v>228</v>
      </c>
      <c r="F13" s="209">
        <v>725</v>
      </c>
      <c r="G13" s="209">
        <v>7</v>
      </c>
      <c r="H13" s="199">
        <f t="shared" si="0"/>
        <v>5075</v>
      </c>
      <c r="I13" s="199">
        <f t="shared" si="1"/>
        <v>0.03</v>
      </c>
      <c r="J13" s="61" t="s">
        <v>261</v>
      </c>
      <c r="K13" s="61" t="s">
        <v>263</v>
      </c>
      <c r="L13" s="61" t="s">
        <v>262</v>
      </c>
      <c r="M13" s="61" t="s">
        <v>264</v>
      </c>
    </row>
    <row r="14" spans="1:13" ht="28.5" customHeight="1">
      <c r="A14" s="61">
        <v>5</v>
      </c>
      <c r="B14" s="289" t="s">
        <v>194</v>
      </c>
      <c r="C14" s="288" t="s">
        <v>210</v>
      </c>
      <c r="D14" s="288" t="s">
        <v>229</v>
      </c>
      <c r="E14" s="288" t="s">
        <v>230</v>
      </c>
      <c r="F14" s="209">
        <v>798</v>
      </c>
      <c r="G14" s="209">
        <v>8</v>
      </c>
      <c r="H14" s="199">
        <f t="shared" si="0"/>
        <v>6384</v>
      </c>
      <c r="I14" s="199">
        <f t="shared" si="1"/>
        <v>0.03</v>
      </c>
      <c r="J14" s="61" t="s">
        <v>265</v>
      </c>
      <c r="K14" s="61" t="s">
        <v>267</v>
      </c>
      <c r="L14" s="61" t="s">
        <v>266</v>
      </c>
      <c r="M14" s="61" t="s">
        <v>268</v>
      </c>
    </row>
    <row r="15" spans="1:13" ht="28.5" customHeight="1">
      <c r="A15" s="61">
        <v>6</v>
      </c>
      <c r="B15" s="289" t="s">
        <v>195</v>
      </c>
      <c r="C15" s="288" t="s">
        <v>211</v>
      </c>
      <c r="D15" s="288" t="s">
        <v>225</v>
      </c>
      <c r="E15" s="288" t="s">
        <v>231</v>
      </c>
      <c r="F15" s="209">
        <v>1578</v>
      </c>
      <c r="G15" s="209">
        <v>8</v>
      </c>
      <c r="H15" s="199">
        <f t="shared" si="0"/>
        <v>12624</v>
      </c>
      <c r="I15" s="199">
        <f t="shared" si="1"/>
        <v>0.03</v>
      </c>
      <c r="J15" s="61" t="s">
        <v>269</v>
      </c>
      <c r="K15" s="61" t="s">
        <v>271</v>
      </c>
      <c r="L15" s="61" t="s">
        <v>270</v>
      </c>
      <c r="M15" s="61" t="s">
        <v>272</v>
      </c>
    </row>
    <row r="16" spans="1:15" ht="28.5" customHeight="1">
      <c r="A16" s="61">
        <v>7</v>
      </c>
      <c r="B16" s="289" t="s">
        <v>196</v>
      </c>
      <c r="C16" s="288" t="s">
        <v>212</v>
      </c>
      <c r="D16" s="288" t="s">
        <v>233</v>
      </c>
      <c r="E16" s="288" t="s">
        <v>232</v>
      </c>
      <c r="F16" s="209">
        <v>1574</v>
      </c>
      <c r="G16" s="209">
        <v>7</v>
      </c>
      <c r="H16" s="199">
        <f t="shared" si="0"/>
        <v>11018</v>
      </c>
      <c r="I16" s="199">
        <f t="shared" si="1"/>
        <v>0.03</v>
      </c>
      <c r="J16" s="61" t="s">
        <v>273</v>
      </c>
      <c r="K16" s="61" t="s">
        <v>275</v>
      </c>
      <c r="L16" s="61" t="s">
        <v>274</v>
      </c>
      <c r="M16" s="61" t="s">
        <v>276</v>
      </c>
      <c r="O16" s="227"/>
    </row>
    <row r="17" spans="1:15" ht="28.5" customHeight="1">
      <c r="A17" s="61">
        <v>8</v>
      </c>
      <c r="B17" s="289" t="s">
        <v>197</v>
      </c>
      <c r="C17" s="288" t="s">
        <v>212</v>
      </c>
      <c r="D17" s="288" t="s">
        <v>233</v>
      </c>
      <c r="E17" s="288" t="s">
        <v>234</v>
      </c>
      <c r="F17" s="209">
        <v>1460</v>
      </c>
      <c r="G17" s="209">
        <v>7</v>
      </c>
      <c r="H17" s="199">
        <f t="shared" si="0"/>
        <v>10220</v>
      </c>
      <c r="I17" s="199">
        <f t="shared" si="1"/>
        <v>0.03</v>
      </c>
      <c r="J17" s="61" t="s">
        <v>277</v>
      </c>
      <c r="K17" s="61" t="s">
        <v>279</v>
      </c>
      <c r="L17" s="61" t="s">
        <v>278</v>
      </c>
      <c r="M17" s="61" t="s">
        <v>280</v>
      </c>
      <c r="O17" s="195"/>
    </row>
    <row r="18" spans="1:13" ht="12.75">
      <c r="A18" s="61">
        <v>9</v>
      </c>
      <c r="B18" s="289" t="s">
        <v>198</v>
      </c>
      <c r="C18" s="288" t="s">
        <v>213</v>
      </c>
      <c r="D18" s="288" t="s">
        <v>235</v>
      </c>
      <c r="E18" s="288" t="s">
        <v>236</v>
      </c>
      <c r="F18" s="209">
        <v>1268</v>
      </c>
      <c r="G18" s="209">
        <v>7</v>
      </c>
      <c r="H18" s="199">
        <f t="shared" si="0"/>
        <v>8876</v>
      </c>
      <c r="I18" s="199">
        <f t="shared" si="1"/>
        <v>0.03</v>
      </c>
      <c r="J18" s="61" t="s">
        <v>281</v>
      </c>
      <c r="K18" s="61" t="s">
        <v>283</v>
      </c>
      <c r="L18" s="61" t="s">
        <v>282</v>
      </c>
      <c r="M18" s="61" t="s">
        <v>284</v>
      </c>
    </row>
    <row r="19" spans="1:15" ht="28.5" customHeight="1">
      <c r="A19" s="61">
        <v>10</v>
      </c>
      <c r="B19" s="289" t="s">
        <v>199</v>
      </c>
      <c r="C19" s="288" t="s">
        <v>214</v>
      </c>
      <c r="D19" s="288" t="s">
        <v>225</v>
      </c>
      <c r="E19" s="288" t="s">
        <v>237</v>
      </c>
      <c r="F19" s="209">
        <v>1014</v>
      </c>
      <c r="G19" s="209">
        <v>7</v>
      </c>
      <c r="H19" s="199">
        <f t="shared" si="0"/>
        <v>7098</v>
      </c>
      <c r="I19" s="199">
        <f t="shared" si="1"/>
        <v>0.03</v>
      </c>
      <c r="J19" s="61" t="s">
        <v>285</v>
      </c>
      <c r="K19" s="61" t="s">
        <v>286</v>
      </c>
      <c r="L19" s="61" t="s">
        <v>281</v>
      </c>
      <c r="M19" s="61" t="s">
        <v>283</v>
      </c>
      <c r="O19" s="195"/>
    </row>
    <row r="20" spans="1:13" ht="28.5" customHeight="1">
      <c r="A20" s="61">
        <v>11</v>
      </c>
      <c r="B20" s="289" t="s">
        <v>200</v>
      </c>
      <c r="C20" s="288" t="s">
        <v>215</v>
      </c>
      <c r="D20" s="288" t="s">
        <v>237</v>
      </c>
      <c r="E20" s="288" t="s">
        <v>238</v>
      </c>
      <c r="F20" s="209">
        <v>336</v>
      </c>
      <c r="G20" s="209">
        <v>5.5</v>
      </c>
      <c r="H20" s="199">
        <f t="shared" si="0"/>
        <v>1848</v>
      </c>
      <c r="I20" s="199">
        <f t="shared" si="1"/>
        <v>0.03</v>
      </c>
      <c r="J20" s="61" t="s">
        <v>287</v>
      </c>
      <c r="K20" s="61" t="s">
        <v>289</v>
      </c>
      <c r="L20" s="61" t="s">
        <v>288</v>
      </c>
      <c r="M20" s="61" t="s">
        <v>290</v>
      </c>
    </row>
    <row r="21" spans="1:13" ht="28.5" customHeight="1">
      <c r="A21" s="61">
        <v>12</v>
      </c>
      <c r="B21" s="289" t="s">
        <v>201</v>
      </c>
      <c r="C21" s="288" t="s">
        <v>214</v>
      </c>
      <c r="D21" s="288" t="s">
        <v>239</v>
      </c>
      <c r="E21" s="288" t="s">
        <v>237</v>
      </c>
      <c r="F21" s="209">
        <v>915</v>
      </c>
      <c r="G21" s="209">
        <v>8</v>
      </c>
      <c r="H21" s="199">
        <f t="shared" si="0"/>
        <v>7320</v>
      </c>
      <c r="I21" s="199">
        <f t="shared" si="1"/>
        <v>0.03</v>
      </c>
      <c r="J21" s="61" t="s">
        <v>291</v>
      </c>
      <c r="K21" s="61" t="s">
        <v>293</v>
      </c>
      <c r="L21" s="61" t="s">
        <v>292</v>
      </c>
      <c r="M21" s="61" t="s">
        <v>294</v>
      </c>
    </row>
    <row r="22" spans="1:15" ht="12.75">
      <c r="A22" s="61">
        <v>13</v>
      </c>
      <c r="B22" s="289" t="s">
        <v>202</v>
      </c>
      <c r="C22" s="288" t="s">
        <v>216</v>
      </c>
      <c r="D22" s="288" t="s">
        <v>240</v>
      </c>
      <c r="E22" s="288" t="s">
        <v>237</v>
      </c>
      <c r="F22" s="209">
        <v>985</v>
      </c>
      <c r="G22" s="209">
        <v>6</v>
      </c>
      <c r="H22" s="199">
        <f t="shared" si="0"/>
        <v>5910</v>
      </c>
      <c r="I22" s="199">
        <f t="shared" si="1"/>
        <v>0.03</v>
      </c>
      <c r="J22" s="61" t="s">
        <v>295</v>
      </c>
      <c r="K22" s="61" t="s">
        <v>297</v>
      </c>
      <c r="L22" s="61" t="s">
        <v>296</v>
      </c>
      <c r="M22" s="61" t="s">
        <v>298</v>
      </c>
      <c r="O22" s="195"/>
    </row>
    <row r="23" spans="1:15" ht="28.5" customHeight="1">
      <c r="A23" s="61">
        <v>14</v>
      </c>
      <c r="B23" s="289" t="s">
        <v>203</v>
      </c>
      <c r="C23" s="288" t="s">
        <v>217</v>
      </c>
      <c r="D23" s="288" t="s">
        <v>240</v>
      </c>
      <c r="E23" s="288" t="s">
        <v>248</v>
      </c>
      <c r="F23" s="209">
        <v>816</v>
      </c>
      <c r="G23" s="209">
        <v>7</v>
      </c>
      <c r="H23" s="199">
        <f aca="true" t="shared" si="2" ref="H23:H27">ROUND((F23*G23),2)</f>
        <v>5712</v>
      </c>
      <c r="I23" s="199">
        <f t="shared" si="1"/>
        <v>0.03</v>
      </c>
      <c r="J23" s="61" t="s">
        <v>299</v>
      </c>
      <c r="K23" s="61" t="s">
        <v>301</v>
      </c>
      <c r="L23" s="61" t="s">
        <v>300</v>
      </c>
      <c r="M23" s="61" t="s">
        <v>302</v>
      </c>
      <c r="O23" s="195"/>
    </row>
    <row r="24" spans="1:15" ht="28.5" customHeight="1">
      <c r="A24" s="61">
        <v>15</v>
      </c>
      <c r="B24" s="289" t="s">
        <v>204</v>
      </c>
      <c r="C24" s="288" t="s">
        <v>217</v>
      </c>
      <c r="D24" s="288" t="s">
        <v>241</v>
      </c>
      <c r="E24" s="288" t="s">
        <v>242</v>
      </c>
      <c r="F24" s="209">
        <v>1046</v>
      </c>
      <c r="G24" s="209">
        <v>7</v>
      </c>
      <c r="H24" s="199">
        <f t="shared" si="2"/>
        <v>7322</v>
      </c>
      <c r="I24" s="199">
        <f t="shared" si="1"/>
        <v>0.03</v>
      </c>
      <c r="J24" s="61" t="s">
        <v>303</v>
      </c>
      <c r="K24" s="61" t="s">
        <v>305</v>
      </c>
      <c r="L24" s="61" t="s">
        <v>304</v>
      </c>
      <c r="M24" s="61" t="s">
        <v>306</v>
      </c>
      <c r="O24" s="195"/>
    </row>
    <row r="25" spans="1:15" ht="28.5" customHeight="1">
      <c r="A25" s="61">
        <v>16</v>
      </c>
      <c r="B25" s="290" t="s">
        <v>205</v>
      </c>
      <c r="C25" s="288" t="s">
        <v>218</v>
      </c>
      <c r="D25" s="288" t="s">
        <v>243</v>
      </c>
      <c r="E25" s="288" t="s">
        <v>244</v>
      </c>
      <c r="F25" s="209">
        <v>1530</v>
      </c>
      <c r="G25" s="209">
        <v>7</v>
      </c>
      <c r="H25" s="199">
        <f t="shared" si="2"/>
        <v>10710</v>
      </c>
      <c r="I25" s="199">
        <f t="shared" si="1"/>
        <v>0.03</v>
      </c>
      <c r="J25" s="61" t="s">
        <v>307</v>
      </c>
      <c r="K25" s="61" t="s">
        <v>309</v>
      </c>
      <c r="L25" s="61" t="s">
        <v>308</v>
      </c>
      <c r="M25" s="61" t="s">
        <v>310</v>
      </c>
      <c r="O25" s="195"/>
    </row>
    <row r="26" spans="1:15" ht="28.5" customHeight="1">
      <c r="A26" s="61">
        <v>17</v>
      </c>
      <c r="B26" s="289" t="s">
        <v>206</v>
      </c>
      <c r="C26" s="288" t="s">
        <v>216</v>
      </c>
      <c r="D26" s="288" t="s">
        <v>245</v>
      </c>
      <c r="E26" s="288" t="s">
        <v>246</v>
      </c>
      <c r="F26" s="209">
        <v>585</v>
      </c>
      <c r="G26" s="209">
        <v>6.5</v>
      </c>
      <c r="H26" s="199">
        <f t="shared" si="2"/>
        <v>3802.5</v>
      </c>
      <c r="I26" s="199">
        <f t="shared" si="1"/>
        <v>0.03</v>
      </c>
      <c r="J26" s="61" t="s">
        <v>311</v>
      </c>
      <c r="K26" s="61" t="s">
        <v>313</v>
      </c>
      <c r="L26" s="61" t="s">
        <v>312</v>
      </c>
      <c r="M26" s="61" t="s">
        <v>314</v>
      </c>
      <c r="O26" s="195"/>
    </row>
    <row r="27" spans="1:15" ht="28.5" customHeight="1">
      <c r="A27" s="61">
        <v>18</v>
      </c>
      <c r="B27" s="289" t="s">
        <v>207</v>
      </c>
      <c r="C27" s="288" t="s">
        <v>219</v>
      </c>
      <c r="D27" s="288" t="s">
        <v>240</v>
      </c>
      <c r="E27" s="288" t="s">
        <v>247</v>
      </c>
      <c r="F27" s="209">
        <v>494</v>
      </c>
      <c r="G27" s="209">
        <v>8</v>
      </c>
      <c r="H27" s="199">
        <f t="shared" si="2"/>
        <v>3952</v>
      </c>
      <c r="I27" s="199">
        <f t="shared" si="1"/>
        <v>0.03</v>
      </c>
      <c r="J27" s="61" t="s">
        <v>315</v>
      </c>
      <c r="K27" s="61" t="s">
        <v>317</v>
      </c>
      <c r="L27" s="61" t="s">
        <v>316</v>
      </c>
      <c r="M27" s="61" t="s">
        <v>318</v>
      </c>
      <c r="O27" s="195"/>
    </row>
    <row r="28" spans="1:9" ht="12.75">
      <c r="A28" s="504" t="s">
        <v>44</v>
      </c>
      <c r="B28" s="504"/>
      <c r="C28" s="504"/>
      <c r="D28" s="504"/>
      <c r="E28" s="504"/>
      <c r="F28" s="199">
        <f>SUM(F10:F27)</f>
        <v>20290</v>
      </c>
      <c r="G28" s="201"/>
      <c r="H28" s="199">
        <f>SUM(H10:H27)</f>
        <v>167746.5</v>
      </c>
      <c r="I28" s="2"/>
    </row>
    <row r="29" spans="1:11" ht="12.75">
      <c r="A29" s="197"/>
      <c r="B29" s="197"/>
      <c r="C29" s="197"/>
      <c r="D29" s="197"/>
      <c r="E29" s="197"/>
      <c r="F29" s="197"/>
      <c r="G29" s="197"/>
      <c r="H29" s="196"/>
      <c r="I29" s="196"/>
      <c r="K29" s="195"/>
    </row>
    <row r="30" spans="1:13" ht="15" customHeight="1">
      <c r="A30" s="505" t="s">
        <v>138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7"/>
    </row>
    <row r="31" spans="1:9" s="6" customFormat="1" ht="9" customHeight="1">
      <c r="A31" s="8"/>
      <c r="B31" s="284"/>
      <c r="C31" s="8"/>
      <c r="D31" s="8"/>
      <c r="E31" s="8"/>
      <c r="F31" s="8"/>
      <c r="G31" s="8"/>
      <c r="H31" s="8"/>
      <c r="I31" s="8"/>
    </row>
    <row r="32" spans="1:6" ht="12.75">
      <c r="A32" s="503" t="s">
        <v>139</v>
      </c>
      <c r="B32" s="503"/>
      <c r="C32" s="503"/>
      <c r="D32" s="56" t="s">
        <v>104</v>
      </c>
      <c r="E32" s="228">
        <v>46.6</v>
      </c>
      <c r="F32" s="8" t="s">
        <v>324</v>
      </c>
    </row>
    <row r="33" spans="1:8" ht="12.75">
      <c r="A33" s="503" t="s">
        <v>140</v>
      </c>
      <c r="B33" s="503"/>
      <c r="C33" s="503"/>
      <c r="D33" s="56" t="s">
        <v>104</v>
      </c>
      <c r="E33" s="228">
        <v>2.33</v>
      </c>
      <c r="F33" s="8" t="s">
        <v>331</v>
      </c>
      <c r="H33" s="8" t="s">
        <v>332</v>
      </c>
    </row>
  </sheetData>
  <mergeCells count="28">
    <mergeCell ref="E5:F5"/>
    <mergeCell ref="E2:F2"/>
    <mergeCell ref="E3:F3"/>
    <mergeCell ref="E4:F4"/>
    <mergeCell ref="A1:M1"/>
    <mergeCell ref="G3:K3"/>
    <mergeCell ref="G4:K4"/>
    <mergeCell ref="G5:K5"/>
    <mergeCell ref="L2:M5"/>
    <mergeCell ref="G2:K2"/>
    <mergeCell ref="B2:D2"/>
    <mergeCell ref="B3:D3"/>
    <mergeCell ref="B4:D4"/>
    <mergeCell ref="B5:D5"/>
    <mergeCell ref="A32:C32"/>
    <mergeCell ref="A28:E28"/>
    <mergeCell ref="A30:M30"/>
    <mergeCell ref="A7:M7"/>
    <mergeCell ref="A33:C33"/>
    <mergeCell ref="G8:G9"/>
    <mergeCell ref="H8:H9"/>
    <mergeCell ref="I8:I9"/>
    <mergeCell ref="J8:M8"/>
    <mergeCell ref="A8:A9"/>
    <mergeCell ref="B8:B9"/>
    <mergeCell ref="C8:C9"/>
    <mergeCell ref="D8:E9"/>
    <mergeCell ref="F8:F9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44" r:id="rId3"/>
  <headerFooter>
    <oddHeader>&amp;C&amp;G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1"/>
  <sheetViews>
    <sheetView view="pageBreakPreview" zoomScale="115" zoomScaleSheetLayoutView="115" workbookViewId="0" topLeftCell="A1">
      <selection activeCell="D1" sqref="D1"/>
    </sheetView>
  </sheetViews>
  <sheetFormatPr defaultColWidth="9.33203125" defaultRowHeight="12.75"/>
  <cols>
    <col min="1" max="1" width="21.16015625" style="6" customWidth="1"/>
    <col min="2" max="4" width="16.83203125" style="6" customWidth="1"/>
    <col min="5" max="5" width="17.33203125" style="6" customWidth="1"/>
    <col min="6" max="9" width="16.83203125" style="6" customWidth="1"/>
    <col min="10" max="10" width="22.66015625" style="6" customWidth="1"/>
  </cols>
  <sheetData>
    <row r="1" spans="1:10" s="2" customFormat="1" ht="96.6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8.25" customHeight="1">
      <c r="A2" s="438" t="s">
        <v>91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s="2" customFormat="1" ht="15">
      <c r="A3" s="66" t="s">
        <v>64</v>
      </c>
      <c r="B3" s="403" t="str">
        <f>ORÇ!B3</f>
        <v>NORTE AMBIENTAL GESTÃO E SERVIÇOS LTDA</v>
      </c>
      <c r="C3" s="403"/>
      <c r="D3" s="403"/>
      <c r="E3" s="403"/>
      <c r="F3" s="460" t="s">
        <v>87</v>
      </c>
      <c r="G3" s="460"/>
      <c r="H3" s="461" t="str">
        <f>ORÇ!G3</f>
        <v>ABAETETUBA/PA</v>
      </c>
      <c r="I3" s="461"/>
      <c r="J3" s="462"/>
    </row>
    <row r="4" spans="1:10" s="2" customFormat="1" ht="29.25" customHeight="1">
      <c r="A4" s="66" t="s">
        <v>66</v>
      </c>
      <c r="B4" s="403" t="str">
        <f>ORÇ!B4</f>
        <v>RECAPEAMENTO DE VIAS URBANAS NO MUNICÍPIO DE ABAETETUBA - PARÁ</v>
      </c>
      <c r="C4" s="403"/>
      <c r="D4" s="404"/>
      <c r="E4" s="404"/>
      <c r="F4" s="463" t="s">
        <v>56</v>
      </c>
      <c r="G4" s="463"/>
      <c r="H4" s="464">
        <f>ORÇ!G4</f>
        <v>0.2423</v>
      </c>
      <c r="I4" s="464"/>
      <c r="J4" s="462"/>
    </row>
    <row r="5" spans="1:10" s="2" customFormat="1" ht="29.25" customHeight="1">
      <c r="A5" s="67" t="s">
        <v>65</v>
      </c>
      <c r="B5" s="404" t="str">
        <f>ORÇ!B5</f>
        <v>BAIRROS DO MUNICÍPIO DE ABAETETUBA</v>
      </c>
      <c r="C5" s="404"/>
      <c r="D5" s="404"/>
      <c r="E5" s="404"/>
      <c r="F5" s="460" t="s">
        <v>88</v>
      </c>
      <c r="G5" s="460"/>
      <c r="H5" s="414" t="str">
        <f>ORÇ!G5</f>
        <v>SINAPI MARÇO/2022 - SICRO JANEIRO/2022</v>
      </c>
      <c r="I5" s="415"/>
      <c r="J5" s="462"/>
    </row>
    <row r="6" spans="1:10" s="2" customFormat="1" ht="29.25" customHeight="1">
      <c r="A6" s="67" t="s">
        <v>89</v>
      </c>
      <c r="B6" s="404" t="str">
        <f>ORÇ!B6</f>
        <v>Eng. Civil Edilberto Peres Ranieri</v>
      </c>
      <c r="C6" s="404"/>
      <c r="D6" s="404"/>
      <c r="E6" s="404"/>
      <c r="F6" s="460" t="s">
        <v>90</v>
      </c>
      <c r="G6" s="460"/>
      <c r="H6" s="99" t="str">
        <f>ORÇ!G6</f>
        <v>1505344557PA</v>
      </c>
      <c r="I6" s="99"/>
      <c r="J6" s="462"/>
    </row>
    <row r="7" spans="1:10" s="2" customFormat="1" ht="12.75">
      <c r="A7" s="139"/>
      <c r="B7" s="140"/>
      <c r="C7" s="140"/>
      <c r="D7" s="140"/>
      <c r="E7" s="140"/>
      <c r="F7" s="140"/>
      <c r="G7" s="140"/>
      <c r="H7" s="140"/>
      <c r="I7" s="140"/>
      <c r="J7" s="141"/>
    </row>
    <row r="8" spans="1:10" ht="15" customHeight="1">
      <c r="A8" s="7">
        <f>ORÇ!C9</f>
        <v>1</v>
      </c>
      <c r="B8" s="520" t="str">
        <f>ORÇ!D9</f>
        <v>ADMINISTRAÇÃO LOCAL</v>
      </c>
      <c r="C8" s="520"/>
      <c r="D8" s="520"/>
      <c r="E8" s="520"/>
      <c r="F8" s="520"/>
      <c r="G8" s="520"/>
      <c r="H8" s="520"/>
      <c r="I8" s="520"/>
      <c r="J8" s="520"/>
    </row>
    <row r="9" spans="1:10" s="5" customFormat="1" ht="12.75">
      <c r="A9" s="55" t="str">
        <f>ORÇ!C10</f>
        <v>1.1</v>
      </c>
      <c r="B9" s="519" t="str">
        <f>ORÇ!D10</f>
        <v>ADMINISTRAÇÃO LOCAL (ENGENHEIRO CIVIL E ENCARREGADO GERAL)</v>
      </c>
      <c r="C9" s="519"/>
      <c r="D9" s="519"/>
      <c r="E9" s="519"/>
      <c r="F9" s="519"/>
      <c r="G9" s="519"/>
      <c r="H9" s="519"/>
      <c r="I9" s="519"/>
      <c r="J9" s="519"/>
    </row>
    <row r="10" ht="12.75">
      <c r="A10" s="56"/>
    </row>
    <row r="11" ht="12.75">
      <c r="A11" s="6" t="str">
        <f>CPU!C12</f>
        <v>ENGENHEIRO CIVIL JUNIOR COM ENCARGOS COMPLEMENTARES</v>
      </c>
    </row>
    <row r="12" spans="1:10" ht="12.75">
      <c r="A12" s="54"/>
      <c r="B12" s="54" t="s">
        <v>59</v>
      </c>
      <c r="C12" s="54"/>
      <c r="D12" s="54" t="s">
        <v>102</v>
      </c>
      <c r="E12" s="54"/>
      <c r="F12" s="54" t="s">
        <v>103</v>
      </c>
      <c r="G12" s="54"/>
      <c r="H12" s="54" t="s">
        <v>141</v>
      </c>
      <c r="I12" s="54"/>
      <c r="J12" s="54"/>
    </row>
    <row r="13" spans="1:12" ht="12.75">
      <c r="A13" s="54" t="s">
        <v>101</v>
      </c>
      <c r="B13" s="54">
        <v>6</v>
      </c>
      <c r="C13" s="54" t="s">
        <v>60</v>
      </c>
      <c r="D13" s="54">
        <v>20</v>
      </c>
      <c r="E13" s="54" t="s">
        <v>60</v>
      </c>
      <c r="F13" s="54">
        <v>3</v>
      </c>
      <c r="G13" s="54" t="s">
        <v>60</v>
      </c>
      <c r="H13" s="54">
        <v>1</v>
      </c>
      <c r="I13" s="54" t="s">
        <v>104</v>
      </c>
      <c r="J13" s="54">
        <f>ROUND((B13*D13*F13*H13),2)</f>
        <v>360</v>
      </c>
      <c r="L13" s="4">
        <f>ORÇ!$J$10</f>
        <v>0.004282778145002281</v>
      </c>
    </row>
    <row r="14" spans="1:10" ht="12.7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8" ht="12.75">
      <c r="A15" s="6" t="str">
        <f>CPU!C13</f>
        <v>ENCARREGADO GERAL COM ENCARGOS COMPLEMENTARES</v>
      </c>
      <c r="F15" s="54"/>
      <c r="G15" s="54"/>
      <c r="H15" s="54"/>
    </row>
    <row r="16" spans="1:10" ht="12.75">
      <c r="A16" s="54"/>
      <c r="B16" s="54" t="s">
        <v>59</v>
      </c>
      <c r="C16" s="54"/>
      <c r="D16" s="54" t="s">
        <v>102</v>
      </c>
      <c r="E16" s="54"/>
      <c r="F16" s="54" t="s">
        <v>103</v>
      </c>
      <c r="G16" s="54"/>
      <c r="H16" s="54" t="s">
        <v>141</v>
      </c>
      <c r="I16" s="54"/>
      <c r="J16" s="54"/>
    </row>
    <row r="17" spans="1:10" ht="12.75">
      <c r="A17" s="54" t="s">
        <v>101</v>
      </c>
      <c r="B17" s="54">
        <v>8</v>
      </c>
      <c r="C17" s="54" t="s">
        <v>60</v>
      </c>
      <c r="D17" s="54">
        <v>20</v>
      </c>
      <c r="E17" s="54" t="s">
        <v>60</v>
      </c>
      <c r="F17" s="54">
        <f>F13</f>
        <v>3</v>
      </c>
      <c r="G17" s="54" t="s">
        <v>60</v>
      </c>
      <c r="H17" s="54">
        <v>1</v>
      </c>
      <c r="I17" s="54" t="s">
        <v>104</v>
      </c>
      <c r="J17" s="54">
        <f>ROUND((B17*D17*F17*H17),2)</f>
        <v>480</v>
      </c>
    </row>
    <row r="19" spans="2:4" ht="12.75">
      <c r="B19" s="54" t="s">
        <v>105</v>
      </c>
      <c r="C19" s="54"/>
      <c r="D19" s="6" t="s">
        <v>106</v>
      </c>
    </row>
    <row r="21" spans="2:4" ht="12.75">
      <c r="B21" s="156" t="s">
        <v>75</v>
      </c>
      <c r="C21" s="157">
        <v>1</v>
      </c>
      <c r="D21" s="194" t="s">
        <v>97</v>
      </c>
    </row>
  </sheetData>
  <mergeCells count="15">
    <mergeCell ref="A2:J2"/>
    <mergeCell ref="B3:E3"/>
    <mergeCell ref="F3:G3"/>
    <mergeCell ref="H3:I3"/>
    <mergeCell ref="J3:J6"/>
    <mergeCell ref="B4:E4"/>
    <mergeCell ref="F4:G4"/>
    <mergeCell ref="H4:I4"/>
    <mergeCell ref="B5:E5"/>
    <mergeCell ref="F5:G5"/>
    <mergeCell ref="B9:J9"/>
    <mergeCell ref="B8:J8"/>
    <mergeCell ref="B6:E6"/>
    <mergeCell ref="F6:G6"/>
    <mergeCell ref="H5:I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5" r:id="rId3"/>
  <headerFooter>
    <oddHeader>&amp;C&amp;G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4"/>
  <sheetViews>
    <sheetView view="pageBreakPreview" zoomScale="115" zoomScaleSheetLayoutView="115" workbookViewId="0" topLeftCell="A1">
      <selection activeCell="J5" sqref="J5"/>
    </sheetView>
  </sheetViews>
  <sheetFormatPr defaultColWidth="9.33203125" defaultRowHeight="12.75"/>
  <cols>
    <col min="1" max="1" width="19" style="56" customWidth="1"/>
    <col min="2" max="2" width="17" style="6" customWidth="1"/>
    <col min="3" max="3" width="17" style="54" customWidth="1"/>
    <col min="4" max="8" width="17" style="6" customWidth="1"/>
    <col min="9" max="9" width="21" style="6" customWidth="1"/>
    <col min="10" max="13" width="9.33203125" style="6" customWidth="1"/>
  </cols>
  <sheetData>
    <row r="1" spans="1:13" s="2" customFormat="1" ht="75.6" customHeight="1">
      <c r="A1" s="321"/>
      <c r="B1" s="6"/>
      <c r="C1" s="5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8.25" customHeight="1">
      <c r="A2" s="393" t="s">
        <v>91</v>
      </c>
      <c r="B2" s="393"/>
      <c r="C2" s="393"/>
      <c r="D2" s="393"/>
      <c r="E2" s="393"/>
      <c r="F2" s="393"/>
      <c r="G2" s="393"/>
      <c r="H2" s="393"/>
      <c r="I2" s="393"/>
      <c r="J2" s="6"/>
      <c r="K2" s="6"/>
      <c r="L2" s="6"/>
      <c r="M2" s="6"/>
    </row>
    <row r="3" spans="1:13" s="2" customFormat="1" ht="15">
      <c r="A3" s="66" t="s">
        <v>64</v>
      </c>
      <c r="B3" s="403" t="str">
        <f>ORÇ!B3</f>
        <v>NORTE AMBIENTAL GESTÃO E SERVIÇOS LTDA</v>
      </c>
      <c r="C3" s="403"/>
      <c r="D3" s="403"/>
      <c r="E3" s="395" t="s">
        <v>87</v>
      </c>
      <c r="F3" s="395"/>
      <c r="G3" s="461" t="str">
        <f>ORÇ!G3</f>
        <v>ABAETETUBA/PA</v>
      </c>
      <c r="H3" s="461"/>
      <c r="I3" s="462"/>
      <c r="J3" s="6"/>
      <c r="K3" s="6"/>
      <c r="L3" s="6"/>
      <c r="M3" s="6"/>
    </row>
    <row r="4" spans="1:13" s="2" customFormat="1" ht="29.25" customHeight="1">
      <c r="A4" s="66" t="s">
        <v>66</v>
      </c>
      <c r="B4" s="403" t="str">
        <f>ORÇ!B4</f>
        <v>RECAPEAMENTO DE VIAS URBANAS NO MUNICÍPIO DE ABAETETUBA - PARÁ</v>
      </c>
      <c r="C4" s="404"/>
      <c r="D4" s="404"/>
      <c r="E4" s="394" t="s">
        <v>56</v>
      </c>
      <c r="F4" s="394"/>
      <c r="G4" s="464">
        <f>ORÇ!G4</f>
        <v>0.2423</v>
      </c>
      <c r="H4" s="464"/>
      <c r="I4" s="462"/>
      <c r="J4" s="6"/>
      <c r="K4" s="6"/>
      <c r="L4" s="6"/>
      <c r="M4" s="6"/>
    </row>
    <row r="5" spans="1:13" s="2" customFormat="1" ht="29.25" customHeight="1">
      <c r="A5" s="67" t="s">
        <v>65</v>
      </c>
      <c r="B5" s="404" t="str">
        <f>ORÇ!B5</f>
        <v>BAIRROS DO MUNICÍPIO DE ABAETETUBA</v>
      </c>
      <c r="C5" s="404"/>
      <c r="D5" s="404"/>
      <c r="E5" s="395" t="s">
        <v>88</v>
      </c>
      <c r="F5" s="395"/>
      <c r="G5" s="414" t="str">
        <f>ORÇ!G5</f>
        <v>SINAPI MARÇO/2022 - SICRO JANEIRO/2022</v>
      </c>
      <c r="H5" s="415"/>
      <c r="I5" s="462"/>
      <c r="J5" s="6"/>
      <c r="K5" s="6"/>
      <c r="L5" s="6"/>
      <c r="M5" s="6"/>
    </row>
    <row r="6" spans="1:13" s="2" customFormat="1" ht="29.25" customHeight="1">
      <c r="A6" s="67" t="s">
        <v>89</v>
      </c>
      <c r="B6" s="404" t="str">
        <f>ORÇ!B6</f>
        <v>Eng. Civil Edilberto Peres Ranieri</v>
      </c>
      <c r="C6" s="404"/>
      <c r="D6" s="404"/>
      <c r="E6" s="395" t="s">
        <v>90</v>
      </c>
      <c r="F6" s="395"/>
      <c r="G6" s="99" t="str">
        <f>ORÇ!G6</f>
        <v>1505344557PA</v>
      </c>
      <c r="H6" s="99"/>
      <c r="I6" s="462"/>
      <c r="J6" s="6"/>
      <c r="K6" s="6"/>
      <c r="L6" s="6"/>
      <c r="M6" s="6"/>
    </row>
    <row r="7" spans="1:13" s="2" customFormat="1" ht="12.75">
      <c r="A7" s="139"/>
      <c r="B7" s="140"/>
      <c r="C7" s="140"/>
      <c r="D7" s="140"/>
      <c r="E7" s="140"/>
      <c r="F7" s="140"/>
      <c r="G7" s="140"/>
      <c r="H7" s="140"/>
      <c r="I7" s="141"/>
      <c r="J7" s="6"/>
      <c r="K7" s="6"/>
      <c r="L7" s="6"/>
      <c r="M7" s="6"/>
    </row>
    <row r="8" spans="1:9" ht="12.75">
      <c r="A8" s="9">
        <f>ORÇ!C11</f>
        <v>2</v>
      </c>
      <c r="B8" s="520" t="str">
        <f>ORÇ!D11</f>
        <v>SERVIÇOS PRELIMINARES</v>
      </c>
      <c r="C8" s="520"/>
      <c r="D8" s="520"/>
      <c r="E8" s="520"/>
      <c r="F8" s="520"/>
      <c r="G8" s="520"/>
      <c r="H8" s="520"/>
      <c r="I8" s="520"/>
    </row>
    <row r="9" spans="1:9" ht="15" customHeight="1">
      <c r="A9" s="55" t="str">
        <f>ORÇ!C12</f>
        <v>2.1</v>
      </c>
      <c r="B9" s="519" t="str">
        <f>ORÇ!D12</f>
        <v>Placa de obra em lona com plotagem de gráfica</v>
      </c>
      <c r="C9" s="519"/>
      <c r="D9" s="519"/>
      <c r="E9" s="519"/>
      <c r="F9" s="519"/>
      <c r="G9" s="519"/>
      <c r="H9" s="519"/>
      <c r="I9" s="519"/>
    </row>
    <row r="11" spans="2:9" ht="12.75">
      <c r="B11" s="54"/>
      <c r="C11" s="54" t="s">
        <v>107</v>
      </c>
      <c r="D11" s="54"/>
      <c r="E11" s="54" t="s">
        <v>108</v>
      </c>
      <c r="F11" s="54"/>
      <c r="G11" s="54" t="s">
        <v>109</v>
      </c>
      <c r="H11" s="54"/>
      <c r="I11" s="54"/>
    </row>
    <row r="12" spans="2:9" ht="12.75">
      <c r="B12" s="54" t="s">
        <v>75</v>
      </c>
      <c r="C12" s="10">
        <v>3</v>
      </c>
      <c r="D12" s="10" t="s">
        <v>60</v>
      </c>
      <c r="E12" s="10">
        <v>2</v>
      </c>
      <c r="F12" s="10" t="s">
        <v>60</v>
      </c>
      <c r="G12" s="10">
        <v>3</v>
      </c>
      <c r="H12" s="10" t="s">
        <v>104</v>
      </c>
      <c r="I12" s="10">
        <f>ROUND((C12*E12*G12),2)</f>
        <v>18</v>
      </c>
    </row>
    <row r="14" spans="2:4" ht="12.75">
      <c r="B14" s="156" t="s">
        <v>75</v>
      </c>
      <c r="C14" s="229">
        <f>I12</f>
        <v>18</v>
      </c>
      <c r="D14" s="194" t="s">
        <v>1</v>
      </c>
    </row>
  </sheetData>
  <mergeCells count="15">
    <mergeCell ref="B9:I9"/>
    <mergeCell ref="B8:I8"/>
    <mergeCell ref="G5:H5"/>
    <mergeCell ref="A2:I2"/>
    <mergeCell ref="B3:D3"/>
    <mergeCell ref="E3:F3"/>
    <mergeCell ref="G3:H3"/>
    <mergeCell ref="I3:I6"/>
    <mergeCell ref="B4:D4"/>
    <mergeCell ref="E4:F4"/>
    <mergeCell ref="G4:H4"/>
    <mergeCell ref="B5:D5"/>
    <mergeCell ref="E5:F5"/>
    <mergeCell ref="B6:D6"/>
    <mergeCell ref="E6:F6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64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cesar.ruver</dc:creator>
  <cp:keywords/>
  <dc:description/>
  <cp:lastModifiedBy>asus</cp:lastModifiedBy>
  <cp:lastPrinted>2022-11-19T03:11:45Z</cp:lastPrinted>
  <dcterms:created xsi:type="dcterms:W3CDTF">2017-01-16T17:56:41Z</dcterms:created>
  <dcterms:modified xsi:type="dcterms:W3CDTF">2022-11-19T03:46:28Z</dcterms:modified>
  <cp:category/>
  <cp:version/>
  <cp:contentType/>
  <cp:contentStatus/>
</cp:coreProperties>
</file>